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0"/>
  </bookViews>
  <sheets>
    <sheet name="Instructions" sheetId="1" r:id="rId1"/>
    <sheet name="Sample Character" sheetId="2" r:id="rId2"/>
    <sheet name="Blank Sheet" sheetId="3" r:id="rId3"/>
  </sheets>
  <definedNames>
    <definedName name="_xlnm.Print_Area" localSheetId="2">'Blank Sheet'!$A$1:$K$58</definedName>
    <definedName name="_xlnm.Print_Area" localSheetId="0">'Instructions'!$A$1:$K$59</definedName>
    <definedName name="_xlnm.Print_Area" localSheetId="1">'Sample Character'!$A$1:$K$58</definedName>
  </definedNames>
  <calcPr fullCalcOnLoad="1"/>
</workbook>
</file>

<file path=xl/sharedStrings.xml><?xml version="1.0" encoding="utf-8"?>
<sst xmlns="http://schemas.openxmlformats.org/spreadsheetml/2006/main" count="293" uniqueCount="119">
  <si>
    <t>Name:</t>
  </si>
  <si>
    <t>Age:</t>
  </si>
  <si>
    <t>Sex:</t>
  </si>
  <si>
    <t>Race:</t>
  </si>
  <si>
    <t>Basic Characteristics:</t>
  </si>
  <si>
    <t>COOL</t>
  </si>
  <si>
    <t>Secondary Characteristics:</t>
  </si>
  <si>
    <t>BC Subtotal:</t>
  </si>
  <si>
    <t>Score:</t>
  </si>
  <si>
    <t>Effect:</t>
  </si>
  <si>
    <t>Notes:</t>
  </si>
  <si>
    <t>Cost:</t>
  </si>
  <si>
    <t>Mass (kg):</t>
  </si>
  <si>
    <t>Mass Effect:</t>
  </si>
  <si>
    <t>Fame:</t>
  </si>
  <si>
    <t>Fame Effect:</t>
  </si>
  <si>
    <t>PHYSIQUE</t>
  </si>
  <si>
    <t>REFLEX</t>
  </si>
  <si>
    <t>DEFTNESS</t>
  </si>
  <si>
    <t>INTELLECT</t>
  </si>
  <si>
    <t>VITALITY</t>
  </si>
  <si>
    <t>Background:</t>
  </si>
  <si>
    <t>Other Abilities:</t>
  </si>
  <si>
    <t>Base Cost:</t>
  </si>
  <si>
    <t>Modifier:</t>
  </si>
  <si>
    <t>HITS (</t>
  </si>
  <si>
    <t>Move:</t>
  </si>
  <si>
    <t>Leap:</t>
  </si>
  <si>
    <t>):</t>
  </si>
  <si>
    <t>Carry (kg):</t>
  </si>
  <si>
    <t>NRG (</t>
  </si>
  <si>
    <t>Luck Roll:</t>
  </si>
  <si>
    <t>Wealth Roll:</t>
  </si>
  <si>
    <t>Base Points:</t>
  </si>
  <si>
    <t>Weaknesses:</t>
  </si>
  <si>
    <t>Spent Eps:</t>
  </si>
  <si>
    <t>Total Cost:</t>
  </si>
  <si>
    <t>Unspent Eps:</t>
  </si>
  <si>
    <t>Value:</t>
  </si>
  <si>
    <t>Total Weaknesses:</t>
  </si>
  <si>
    <t>Character Portrait</t>
  </si>
  <si>
    <t>Balance:</t>
  </si>
  <si>
    <t>d4</t>
  </si>
  <si>
    <t>Home:</t>
  </si>
  <si>
    <t>Career Fields:</t>
  </si>
  <si>
    <t>Origin:</t>
  </si>
  <si>
    <t>Motivation:</t>
  </si>
  <si>
    <t>LIVING LEGENDS™</t>
  </si>
  <si>
    <t>Bandit (aka Bonn Andromarkin)</t>
  </si>
  <si>
    <t>Male</t>
  </si>
  <si>
    <t>Human</t>
  </si>
  <si>
    <t>d10</t>
  </si>
  <si>
    <t>[1 without leg braces]</t>
  </si>
  <si>
    <t>d6</t>
  </si>
  <si>
    <t>d4 Reputation</t>
  </si>
  <si>
    <t>d8</t>
  </si>
  <si>
    <t>22</t>
  </si>
  <si>
    <t>PRESSURE SUIT</t>
  </si>
  <si>
    <t>ARMOR (C): 5 vs. All Physical (32), Suit (-3)</t>
  </si>
  <si>
    <t>MOTORIZED LEG BRACES</t>
  </si>
  <si>
    <t>SPEED BONUS (V): x6.67 acceleration &amp; top (8)(+3),</t>
  </si>
  <si>
    <t>Accessory [Leg Braces](-2)</t>
  </si>
  <si>
    <t>STUN GUN</t>
  </si>
  <si>
    <t>PARALYSIS RAY (V): d8+1 Electrical, 12" Range (22),</t>
  </si>
  <si>
    <t>Accessory [Forearm Bracers](-2), 7 Charges (-3)</t>
  </si>
  <si>
    <t>DISINTEGRATOR</t>
  </si>
  <si>
    <t>DISINTEGRATION (V): d4+1 Damage, 12" Range (21),</t>
  </si>
  <si>
    <t>Accessory [Forearm Bracer](-2), 22 Charges (-1)</t>
  </si>
  <si>
    <t>RACE CAR</t>
  </si>
  <si>
    <t>MOVEMENT (V): (2)*</t>
  </si>
  <si>
    <t>SPEED BONUS (V): 128 Acceleration (6), 341 Top (16),</t>
  </si>
  <si>
    <t>Components [Gasoline], Wealth -1 to Activate (-2),</t>
  </si>
  <si>
    <t>5 Activations (-2), 1 hour Incremental Time Limit (0)*</t>
  </si>
  <si>
    <t>LIGHT CREATION (V): 7" Offset Diameter (4)(+3)*</t>
  </si>
  <si>
    <t>*Vehicle: 1/2" Deck (-3), 3" Hull, 480 kg / d10, 22 Hits</t>
  </si>
  <si>
    <t>SKILLS</t>
  </si>
  <si>
    <t>PARALYSIS (DEFT/G): d10 (5)</t>
  </si>
  <si>
    <t>DISINTEGRATION (DEFT/G): d10 (5)</t>
  </si>
  <si>
    <t>VEHICLE [Car](DEFT/G): d10 (5)</t>
  </si>
  <si>
    <t>MECHANIC (DEFT/S): d8 (5)</t>
  </si>
  <si>
    <t>RUNNING (DEFT/G): d10 (5)</t>
  </si>
  <si>
    <t>PHYSICAL DISABILITY: Paraplegic [crawl 1/turn], completely negated by leg braces</t>
  </si>
  <si>
    <t>Hungary</t>
  </si>
  <si>
    <t>Sports [Racing] &amp; Technology</t>
  </si>
  <si>
    <t>Technological Project</t>
  </si>
  <si>
    <t>Thrill Seeker</t>
  </si>
  <si>
    <t>PUBLIC IDENTITY</t>
  </si>
  <si>
    <t>COMPULSION: Reckless, Luck 3+ to avoid, 4+ to resist and recover, hazardous</t>
  </si>
  <si>
    <t>Former champion auto racer, badly injured in a crash. His crew built his suit and legs so he could race again, but he'd lost his edge. To get it back, he bought his guns and  turned to crime!</t>
  </si>
  <si>
    <t>INSTRUCTIONS</t>
  </si>
  <si>
    <t>EXCEL CHARACTER RECORD SHEET</t>
  </si>
  <si>
    <t>This character sheet was designed to speed and simplify the creation of characters for the Living Legends superhero role-playing game. You can print out the finished sheet and carry it to the gaming table!</t>
  </si>
  <si>
    <t>4) You may notice an occasional discrepency between the power costs you get from the Cost Table in LL, and the costs calculated by this sheet. This is due to rounding differences that I haven't been able to eliminate. The discrepency is rarely more than 1 point, and so my advice (at least until a solution is found) is that we should all agree not to care ;-)</t>
  </si>
  <si>
    <t>5) The number in the Balance box reads 0 if everything adds up right. If it shows a negative number, then you've spent too many points. If it shows a positive number, then you still have points left over to spend.</t>
  </si>
  <si>
    <t>Score</t>
  </si>
  <si>
    <t>Effect</t>
  </si>
  <si>
    <t>d1</t>
  </si>
  <si>
    <t>d2</t>
  </si>
  <si>
    <t>d3</t>
  </si>
  <si>
    <t>d12</t>
  </si>
  <si>
    <t>2d8-1</t>
  </si>
  <si>
    <t>2d10-1</t>
  </si>
  <si>
    <t>2d12-1</t>
  </si>
  <si>
    <t>3d10-2</t>
  </si>
  <si>
    <t>3d12-2</t>
  </si>
  <si>
    <t>Value</t>
  </si>
  <si>
    <t>The Universal Table</t>
  </si>
  <si>
    <t>Level</t>
  </si>
  <si>
    <t>BAD REPUTATION: Washed up race car driver, -1 COOL Level</t>
  </si>
  <si>
    <t>3) Some of the white cells contain "default" entries, such as Luck and Move. You may change those entries as needed.</t>
  </si>
  <si>
    <t>1) You may not type in any yellow tinted cells. It shouldn't be necessary, and it may cause formulas to break elsewhere on the sheet.</t>
  </si>
  <si>
    <t>2) The blue tinted cells contain information which is automatically calculated for you, but which you may need to modify. For example, the Cost of a Basic Characteristic will be wrong for characters with Human Characteristics and a BC score over 14. The blue is simply there to warn you to be careful.</t>
  </si>
  <si>
    <t>With special thanks to Kenneth Sheffield for adding the lookup tables and other refinements in this version!</t>
  </si>
  <si>
    <t>4d10-1</t>
  </si>
  <si>
    <t>4d12-1</t>
  </si>
  <si>
    <t>Version 1.0, January 11, 2011 - Created by Jeff Dee (jeff@monkeyhousegames.com)</t>
  </si>
  <si>
    <t>The sheet is pretty self-explanatory. If you have any questions about what goes where, or how something ought to be expressed, take a look at the Sample Character sheet I've provided. If that doesn't answer your question, email me at jeff@monkeyhousegames.com. Here are a few tips:</t>
  </si>
  <si>
    <t>I'm sure there are a lot of things which could be done to improve this sheet. If you think of any, please email me about it at jeff@monkeyhousegames.com!</t>
  </si>
  <si>
    <t>© 2011 Monkey House Games. Living Legends is a trademark of Monkey House Games. Permission is granted to copy this file for private use.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</si>
</sst>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8"/>
      <name val="Arial"/>
      <family val="2"/>
    </font>
    <font>
      <b/>
      <sz val="8"/>
      <name val="Arial"/>
      <family val="2"/>
    </font>
    <font>
      <sz val="10"/>
      <name val="Eras Bold ITC"/>
      <family val="2"/>
    </font>
    <font>
      <sz val="28"/>
      <name val="Eras Bold ITC"/>
      <family val="2"/>
    </font>
    <font>
      <sz val="10"/>
      <name val="Eras Demi ITC"/>
      <family val="2"/>
    </font>
    <font>
      <sz val="14"/>
      <name val="Eras Bold ITC"/>
      <family val="2"/>
    </font>
    <font>
      <b/>
      <sz val="10"/>
      <name val="Arial"/>
      <family val="2"/>
    </font>
    <font>
      <b/>
      <sz val="10"/>
      <color indexed="9"/>
      <name val="Arial"/>
      <family val="2"/>
    </font>
    <font>
      <sz val="7"/>
      <name val="Arial"/>
      <family val="2"/>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26">
    <border>
      <left/>
      <right/>
      <top/>
      <bottom/>
      <diagonal/>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1" fillId="0" borderId="1"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0" fillId="0" borderId="0" xfId="0" applyAlignment="1" applyProtection="1">
      <alignment/>
      <protection/>
    </xf>
    <xf numFmtId="0" fontId="1" fillId="0" borderId="0" xfId="0" applyFont="1" applyFill="1" applyBorder="1" applyAlignment="1" applyProtection="1">
      <alignment horizontal="center"/>
      <protection/>
    </xf>
    <xf numFmtId="0" fontId="0" fillId="0" borderId="0" xfId="0" applyAlignment="1" applyProtection="1">
      <alignment horizontal="left"/>
      <protection/>
    </xf>
    <xf numFmtId="0" fontId="1" fillId="0" borderId="0" xfId="0" applyFont="1" applyAlignment="1" applyProtection="1">
      <alignment/>
      <protection/>
    </xf>
    <xf numFmtId="0" fontId="1" fillId="0" borderId="3" xfId="0" applyFont="1" applyFill="1" applyBorder="1" applyAlignment="1" applyProtection="1">
      <alignment horizontal="center"/>
      <protection locked="0"/>
    </xf>
    <xf numFmtId="0" fontId="1" fillId="2" borderId="0" xfId="0" applyNumberFormat="1"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0" fillId="0" borderId="0" xfId="0" applyAlignment="1" applyProtection="1">
      <alignment horizontal="justify" vertical="top"/>
      <protection/>
    </xf>
    <xf numFmtId="0" fontId="4"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Alignment="1" applyProtection="1">
      <alignment horizontal="left" vertical="top"/>
      <protection/>
    </xf>
    <xf numFmtId="0" fontId="1" fillId="0" borderId="1" xfId="0"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0" borderId="2"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49" fontId="1" fillId="0" borderId="4" xfId="0" applyNumberFormat="1" applyFont="1" applyFill="1" applyBorder="1" applyAlignment="1" applyProtection="1">
      <alignment horizontal="center"/>
      <protection/>
    </xf>
    <xf numFmtId="0" fontId="1" fillId="0" borderId="3" xfId="0" applyFont="1" applyFill="1" applyBorder="1" applyAlignment="1" applyProtection="1">
      <alignment horizontal="center"/>
      <protection/>
    </xf>
    <xf numFmtId="0" fontId="0" fillId="0" borderId="0" xfId="0" applyAlignment="1" applyProtection="1">
      <alignment horizontal="left" vertical="top" wrapText="1"/>
      <protection/>
    </xf>
    <xf numFmtId="0" fontId="2" fillId="3" borderId="5" xfId="0" applyFont="1" applyFill="1" applyBorder="1" applyAlignment="1" applyProtection="1">
      <alignment horizontal="right"/>
      <protection/>
    </xf>
    <xf numFmtId="0" fontId="2" fillId="3" borderId="3" xfId="0" applyFont="1" applyFill="1" applyBorder="1" applyAlignment="1" applyProtection="1">
      <alignment horizontal="center"/>
      <protection/>
    </xf>
    <xf numFmtId="0" fontId="2" fillId="3" borderId="6" xfId="0" applyFont="1" applyFill="1" applyBorder="1" applyAlignment="1" applyProtection="1">
      <alignment horizontal="center"/>
      <protection/>
    </xf>
    <xf numFmtId="0" fontId="2" fillId="3" borderId="7" xfId="0" applyFont="1" applyFill="1" applyBorder="1" applyAlignment="1" applyProtection="1">
      <alignment horizontal="right"/>
      <protection/>
    </xf>
    <xf numFmtId="0" fontId="1" fillId="3" borderId="7" xfId="0" applyFont="1" applyFill="1" applyBorder="1" applyAlignment="1" applyProtection="1">
      <alignment/>
      <protection/>
    </xf>
    <xf numFmtId="0" fontId="2" fillId="3" borderId="0" xfId="0" applyFont="1" applyFill="1" applyBorder="1" applyAlignment="1" applyProtection="1">
      <alignment horizontal="center"/>
      <protection/>
    </xf>
    <xf numFmtId="0" fontId="2" fillId="3" borderId="2" xfId="0" applyFont="1" applyFill="1" applyBorder="1" applyAlignment="1" applyProtection="1">
      <alignment horizontal="center"/>
      <protection/>
    </xf>
    <xf numFmtId="0" fontId="2" fillId="3" borderId="7" xfId="0" applyFont="1" applyFill="1" applyBorder="1" applyAlignment="1" applyProtection="1">
      <alignment horizontal="center"/>
      <protection/>
    </xf>
    <xf numFmtId="0" fontId="2" fillId="3" borderId="8" xfId="0" applyFont="1" applyFill="1" applyBorder="1" applyAlignment="1" applyProtection="1">
      <alignment horizontal="right"/>
      <protection/>
    </xf>
    <xf numFmtId="0" fontId="2" fillId="3" borderId="0" xfId="0" applyFont="1" applyFill="1" applyBorder="1" applyAlignment="1" applyProtection="1">
      <alignment horizontal="right"/>
      <protection/>
    </xf>
    <xf numFmtId="0" fontId="2" fillId="3" borderId="4" xfId="0" applyFont="1" applyFill="1" applyBorder="1" applyAlignment="1" applyProtection="1">
      <alignment horizontal="right"/>
      <protection/>
    </xf>
    <xf numFmtId="0" fontId="2" fillId="3" borderId="3" xfId="0" applyFont="1" applyFill="1" applyBorder="1" applyAlignment="1" applyProtection="1">
      <alignment horizontal="right"/>
      <protection/>
    </xf>
    <xf numFmtId="0" fontId="1" fillId="3" borderId="0" xfId="0" applyFont="1" applyFill="1" applyBorder="1" applyAlignment="1" applyProtection="1">
      <alignment horizontal="center"/>
      <protection/>
    </xf>
    <xf numFmtId="0" fontId="1" fillId="3" borderId="9" xfId="0" applyFont="1" applyFill="1" applyBorder="1" applyAlignment="1" applyProtection="1">
      <alignment horizontal="center"/>
      <protection/>
    </xf>
    <xf numFmtId="0" fontId="2" fillId="3" borderId="7" xfId="0" applyFont="1" applyFill="1" applyBorder="1" applyAlignment="1" applyProtection="1">
      <alignment horizontal="right" vertical="top"/>
      <protection/>
    </xf>
    <xf numFmtId="0" fontId="0" fillId="0" borderId="0" xfId="0" applyAlignment="1" applyProtection="1">
      <alignment horizontal="center"/>
      <protection/>
    </xf>
    <xf numFmtId="0" fontId="1" fillId="0" borderId="4" xfId="0" applyNumberFormat="1" applyFont="1" applyFill="1" applyBorder="1" applyAlignment="1" applyProtection="1">
      <alignment horizontal="center"/>
      <protection locked="0"/>
    </xf>
    <xf numFmtId="0" fontId="0" fillId="4" borderId="3" xfId="0" applyFill="1" applyBorder="1" applyAlignment="1" applyProtection="1">
      <alignment horizontal="center"/>
      <protection/>
    </xf>
    <xf numFmtId="0" fontId="0" fillId="4" borderId="4" xfId="0" applyFill="1" applyBorder="1" applyAlignment="1" applyProtection="1">
      <alignment horizontal="center"/>
      <protection/>
    </xf>
    <xf numFmtId="0" fontId="0" fillId="4" borderId="0" xfId="0" applyFill="1" applyBorder="1" applyAlignment="1" applyProtection="1">
      <alignment horizontal="center"/>
      <protection/>
    </xf>
    <xf numFmtId="0" fontId="8" fillId="5" borderId="10" xfId="0" applyFont="1" applyFill="1" applyBorder="1" applyAlignment="1" applyProtection="1">
      <alignment horizontal="center"/>
      <protection/>
    </xf>
    <xf numFmtId="0" fontId="8" fillId="5" borderId="0" xfId="0" applyFont="1" applyFill="1" applyBorder="1" applyAlignment="1" applyProtection="1">
      <alignment horizontal="center"/>
      <protection/>
    </xf>
    <xf numFmtId="0" fontId="8" fillId="5" borderId="11" xfId="0" applyFont="1" applyFill="1" applyBorder="1" applyAlignment="1" applyProtection="1">
      <alignment horizontal="center"/>
      <protection/>
    </xf>
    <xf numFmtId="0" fontId="0" fillId="6" borderId="12" xfId="0" applyFill="1" applyBorder="1" applyAlignment="1" applyProtection="1">
      <alignment horizontal="center"/>
      <protection/>
    </xf>
    <xf numFmtId="0" fontId="0" fillId="6" borderId="13" xfId="0" applyFill="1" applyBorder="1" applyAlignment="1" applyProtection="1">
      <alignment horizontal="center" vertical="top"/>
      <protection/>
    </xf>
    <xf numFmtId="0" fontId="0" fillId="6" borderId="13" xfId="0" applyFill="1" applyBorder="1" applyAlignment="1" applyProtection="1">
      <alignment horizontal="center"/>
      <protection/>
    </xf>
    <xf numFmtId="0" fontId="0" fillId="6" borderId="14" xfId="0" applyFill="1" applyBorder="1" applyAlignment="1" applyProtection="1">
      <alignment horizontal="center"/>
      <protection/>
    </xf>
    <xf numFmtId="0" fontId="0" fillId="6" borderId="15" xfId="0" applyFill="1" applyBorder="1" applyAlignment="1" applyProtection="1">
      <alignment horizontal="center"/>
      <protection/>
    </xf>
    <xf numFmtId="0" fontId="0" fillId="6" borderId="3" xfId="0" applyFill="1" applyBorder="1" applyAlignment="1" applyProtection="1">
      <alignment horizontal="center"/>
      <protection/>
    </xf>
    <xf numFmtId="0" fontId="0" fillId="6" borderId="16" xfId="0" applyFill="1" applyBorder="1" applyAlignment="1" applyProtection="1">
      <alignment horizontal="center"/>
      <protection/>
    </xf>
    <xf numFmtId="0" fontId="0" fillId="6" borderId="17" xfId="0" applyFill="1" applyBorder="1" applyAlignment="1" applyProtection="1">
      <alignment horizontal="center"/>
      <protection/>
    </xf>
    <xf numFmtId="0" fontId="0" fillId="6" borderId="4" xfId="0" applyFill="1" applyBorder="1" applyAlignment="1" applyProtection="1">
      <alignment horizontal="center"/>
      <protection/>
    </xf>
    <xf numFmtId="0" fontId="0" fillId="6" borderId="18" xfId="0" applyFill="1" applyBorder="1" applyAlignment="1" applyProtection="1">
      <alignment horizontal="center"/>
      <protection/>
    </xf>
    <xf numFmtId="0" fontId="0" fillId="6" borderId="10" xfId="0" applyFill="1" applyBorder="1" applyAlignment="1" applyProtection="1">
      <alignment horizontal="center"/>
      <protection/>
    </xf>
    <xf numFmtId="0" fontId="0" fillId="6" borderId="0" xfId="0" applyFill="1" applyBorder="1" applyAlignment="1" applyProtection="1">
      <alignment horizontal="center"/>
      <protection/>
    </xf>
    <xf numFmtId="0" fontId="0" fillId="6" borderId="11" xfId="0" applyFill="1" applyBorder="1" applyAlignment="1" applyProtection="1">
      <alignment horizontal="center"/>
      <protection/>
    </xf>
    <xf numFmtId="0" fontId="0" fillId="6" borderId="19" xfId="0" applyFill="1" applyBorder="1" applyAlignment="1" applyProtection="1">
      <alignment horizontal="center"/>
      <protection/>
    </xf>
    <xf numFmtId="0" fontId="0" fillId="6" borderId="20" xfId="0" applyFill="1" applyBorder="1" applyAlignment="1" applyProtection="1">
      <alignment horizontal="center"/>
      <protection/>
    </xf>
    <xf numFmtId="0" fontId="0" fillId="6" borderId="21" xfId="0" applyFill="1" applyBorder="1" applyAlignment="1" applyProtection="1">
      <alignment horizontal="center"/>
      <protection/>
    </xf>
    <xf numFmtId="0" fontId="0" fillId="4" borderId="15" xfId="0" applyFill="1" applyBorder="1" applyAlignment="1" applyProtection="1">
      <alignment horizontal="center"/>
      <protection/>
    </xf>
    <xf numFmtId="0" fontId="0" fillId="4" borderId="16" xfId="0" applyFill="1" applyBorder="1" applyAlignment="1" applyProtection="1">
      <alignment horizontal="center"/>
      <protection/>
    </xf>
    <xf numFmtId="0" fontId="0" fillId="4" borderId="17" xfId="0" applyFill="1" applyBorder="1" applyAlignment="1" applyProtection="1">
      <alignment horizontal="center"/>
      <protection/>
    </xf>
    <xf numFmtId="0" fontId="0" fillId="4" borderId="18" xfId="0" applyFill="1" applyBorder="1" applyAlignment="1" applyProtection="1">
      <alignment horizontal="center"/>
      <protection/>
    </xf>
    <xf numFmtId="0" fontId="0" fillId="4" borderId="10" xfId="0" applyFill="1" applyBorder="1" applyAlignment="1" applyProtection="1">
      <alignment horizontal="center"/>
      <protection/>
    </xf>
    <xf numFmtId="0" fontId="0" fillId="4" borderId="11" xfId="0" applyFill="1" applyBorder="1" applyAlignment="1" applyProtection="1">
      <alignment horizontal="center"/>
      <protection/>
    </xf>
    <xf numFmtId="0" fontId="1" fillId="3" borderId="2" xfId="0" applyFont="1" applyFill="1" applyBorder="1" applyAlignment="1" applyProtection="1">
      <alignment horizontal="center"/>
      <protection/>
    </xf>
    <xf numFmtId="0" fontId="0" fillId="6" borderId="3" xfId="0" applyFill="1" applyBorder="1" applyAlignment="1" applyProtection="1">
      <alignment horizontal="center" vertical="top"/>
      <protection/>
    </xf>
    <xf numFmtId="0" fontId="0" fillId="6" borderId="0" xfId="0" applyFill="1" applyBorder="1" applyAlignment="1" applyProtection="1">
      <alignment horizontal="center" vertical="top"/>
      <protection/>
    </xf>
    <xf numFmtId="0" fontId="0" fillId="6" borderId="4" xfId="0" applyFill="1" applyBorder="1" applyAlignment="1" applyProtection="1">
      <alignment horizontal="center" vertical="top"/>
      <protection/>
    </xf>
    <xf numFmtId="0" fontId="0" fillId="4" borderId="3" xfId="0" applyFill="1" applyBorder="1" applyAlignment="1" applyProtection="1">
      <alignment horizontal="center" vertical="top"/>
      <protection/>
    </xf>
    <xf numFmtId="0" fontId="0" fillId="4" borderId="0" xfId="0" applyFill="1" applyBorder="1" applyAlignment="1" applyProtection="1">
      <alignment horizontal="center" vertical="top"/>
      <protection/>
    </xf>
    <xf numFmtId="0" fontId="0" fillId="4" borderId="4" xfId="0" applyFill="1" applyBorder="1" applyAlignment="1" applyProtection="1">
      <alignment horizontal="center" vertical="top"/>
      <protection/>
    </xf>
    <xf numFmtId="0" fontId="0" fillId="6" borderId="20" xfId="0" applyFill="1" applyBorder="1" applyAlignment="1" applyProtection="1">
      <alignment horizontal="center" vertical="top"/>
      <protection/>
    </xf>
    <xf numFmtId="0" fontId="7" fillId="6" borderId="22" xfId="0" applyFont="1" applyFill="1" applyBorder="1" applyAlignment="1" applyProtection="1">
      <alignment horizontal="center"/>
      <protection/>
    </xf>
    <xf numFmtId="0" fontId="7" fillId="6" borderId="23" xfId="0" applyFont="1" applyFill="1" applyBorder="1" applyAlignment="1" applyProtection="1">
      <alignment horizontal="center"/>
      <protection/>
    </xf>
    <xf numFmtId="0" fontId="7" fillId="6" borderId="24" xfId="0" applyFont="1" applyFill="1" applyBorder="1" applyAlignment="1" applyProtection="1">
      <alignment horizontal="center"/>
      <protection/>
    </xf>
    <xf numFmtId="0" fontId="7" fillId="6" borderId="23" xfId="0" applyFont="1" applyFill="1" applyBorder="1" applyAlignment="1" applyProtection="1">
      <alignment horizontal="left"/>
      <protection/>
    </xf>
    <xf numFmtId="0" fontId="1" fillId="0" borderId="2" xfId="0" applyFont="1" applyFill="1" applyBorder="1" applyAlignment="1" applyProtection="1">
      <alignment horizontal="left" vertical="top" wrapText="1"/>
      <protection/>
    </xf>
    <xf numFmtId="0" fontId="1" fillId="0" borderId="8" xfId="0" applyFont="1" applyFill="1" applyBorder="1" applyAlignment="1" applyProtection="1">
      <alignment horizontal="left" vertical="top" wrapText="1"/>
      <protection/>
    </xf>
    <xf numFmtId="0" fontId="1" fillId="0" borderId="4" xfId="0" applyFont="1" applyFill="1" applyBorder="1" applyAlignment="1" applyProtection="1">
      <alignment horizontal="left" vertical="top" wrapText="1"/>
      <protection/>
    </xf>
    <xf numFmtId="0" fontId="1" fillId="0" borderId="9"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protection/>
    </xf>
    <xf numFmtId="0" fontId="1" fillId="0" borderId="2" xfId="0" applyFont="1" applyFill="1" applyBorder="1" applyAlignment="1" applyProtection="1">
      <alignment horizontal="left" vertical="top"/>
      <protection/>
    </xf>
    <xf numFmtId="0" fontId="2" fillId="3" borderId="8" xfId="0" applyFont="1" applyFill="1" applyBorder="1" applyAlignment="1" applyProtection="1">
      <alignment horizontal="center"/>
      <protection/>
    </xf>
    <xf numFmtId="0" fontId="2" fillId="3" borderId="4" xfId="0" applyFont="1" applyFill="1" applyBorder="1" applyAlignment="1" applyProtection="1">
      <alignment horizontal="center"/>
      <protection/>
    </xf>
    <xf numFmtId="0" fontId="2" fillId="3" borderId="9" xfId="0" applyFont="1" applyFill="1" applyBorder="1" applyAlignment="1" applyProtection="1">
      <alignment horizontal="center"/>
      <protection/>
    </xf>
    <xf numFmtId="0" fontId="2" fillId="3" borderId="4" xfId="0" applyFont="1" applyFill="1" applyBorder="1" applyAlignment="1" applyProtection="1">
      <alignment horizontal="right"/>
      <protection/>
    </xf>
    <xf numFmtId="0" fontId="1" fillId="0" borderId="7"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5" fillId="0" borderId="0" xfId="0" applyFont="1" applyAlignment="1" applyProtection="1">
      <alignment horizontal="center" vertical="top"/>
      <protection/>
    </xf>
    <xf numFmtId="0" fontId="4" fillId="0" borderId="0" xfId="0" applyFont="1" applyAlignment="1" applyProtection="1">
      <alignment horizontal="center" vertical="center"/>
      <protection/>
    </xf>
    <xf numFmtId="0" fontId="1" fillId="0" borderId="0" xfId="0" applyFont="1" applyAlignment="1" applyProtection="1">
      <alignment horizontal="center" vertical="top"/>
      <protection/>
    </xf>
    <xf numFmtId="0" fontId="6" fillId="0" borderId="0" xfId="0" applyFont="1" applyAlignment="1" applyProtection="1">
      <alignment horizontal="center" vertical="center"/>
      <protection/>
    </xf>
    <xf numFmtId="0" fontId="1" fillId="0" borderId="0" xfId="0" applyFont="1" applyAlignment="1" applyProtection="1">
      <alignment horizontal="center"/>
      <protection/>
    </xf>
    <xf numFmtId="0" fontId="0" fillId="0" borderId="0" xfId="0" applyAlignment="1">
      <alignment horizontal="left" vertical="top" wrapText="1"/>
    </xf>
    <xf numFmtId="0" fontId="1" fillId="0" borderId="7"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2" fillId="3" borderId="8" xfId="0" applyFont="1" applyFill="1" applyBorder="1" applyAlignment="1" applyProtection="1">
      <alignment horizontal="right"/>
      <protection/>
    </xf>
    <xf numFmtId="0" fontId="2" fillId="3" borderId="25"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2" fillId="3" borderId="6" xfId="0" applyFont="1" applyFill="1" applyBorder="1" applyAlignment="1" applyProtection="1">
      <alignment horizontal="center"/>
      <protection/>
    </xf>
    <xf numFmtId="0" fontId="2" fillId="0" borderId="7"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 fillId="0" borderId="7" xfId="0" applyFont="1" applyFill="1" applyBorder="1" applyAlignment="1" applyProtection="1">
      <alignment horizontal="right"/>
      <protection/>
    </xf>
    <xf numFmtId="0" fontId="1" fillId="0" borderId="0" xfId="0" applyFont="1" applyFill="1" applyBorder="1" applyAlignment="1" applyProtection="1">
      <alignment horizontal="right"/>
      <protection/>
    </xf>
    <xf numFmtId="0" fontId="1" fillId="0" borderId="25" xfId="0" applyFont="1" applyFill="1" applyBorder="1" applyAlignment="1" applyProtection="1">
      <alignment horizontal="left" vertical="top" wrapText="1"/>
      <protection/>
    </xf>
    <xf numFmtId="0" fontId="1" fillId="0" borderId="3" xfId="0" applyFont="1" applyFill="1" applyBorder="1" applyAlignment="1" applyProtection="1">
      <alignment horizontal="left" vertical="top" wrapText="1"/>
      <protection/>
    </xf>
    <xf numFmtId="0" fontId="1" fillId="0" borderId="6" xfId="0" applyFont="1" applyFill="1" applyBorder="1" applyAlignment="1" applyProtection="1">
      <alignment horizontal="left" vertical="top" wrapText="1"/>
      <protection/>
    </xf>
    <xf numFmtId="0" fontId="1" fillId="3" borderId="8" xfId="0" applyFont="1" applyFill="1" applyBorder="1" applyAlignment="1" applyProtection="1">
      <alignment horizontal="center"/>
      <protection/>
    </xf>
    <xf numFmtId="0" fontId="1" fillId="3" borderId="9" xfId="0" applyFont="1" applyFill="1" applyBorder="1" applyAlignment="1" applyProtection="1">
      <alignment horizontal="center"/>
      <protection/>
    </xf>
    <xf numFmtId="0" fontId="1" fillId="0" borderId="7" xfId="0" applyFont="1" applyFill="1" applyBorder="1" applyAlignment="1" applyProtection="1">
      <alignment horizontal="center"/>
      <protection/>
    </xf>
    <xf numFmtId="0" fontId="1" fillId="0" borderId="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2" fillId="3" borderId="0" xfId="0" applyFont="1" applyFill="1" applyBorder="1" applyAlignment="1" applyProtection="1">
      <alignment horizontal="left"/>
      <protection/>
    </xf>
    <xf numFmtId="0" fontId="0" fillId="3" borderId="2" xfId="0" applyFill="1" applyBorder="1" applyAlignment="1" applyProtection="1">
      <alignment/>
      <protection/>
    </xf>
    <xf numFmtId="0" fontId="2" fillId="3" borderId="0" xfId="0" applyFont="1" applyFill="1" applyBorder="1" applyAlignment="1" applyProtection="1">
      <alignment horizontal="center"/>
      <protection/>
    </xf>
    <xf numFmtId="0" fontId="2" fillId="3" borderId="2" xfId="0" applyFont="1" applyFill="1" applyBorder="1" applyAlignment="1" applyProtection="1">
      <alignment horizontal="left"/>
      <protection/>
    </xf>
    <xf numFmtId="0" fontId="3" fillId="3" borderId="5" xfId="0" applyFont="1" applyFill="1" applyBorder="1" applyAlignment="1" applyProtection="1">
      <alignment horizontal="center"/>
      <protection/>
    </xf>
    <xf numFmtId="0" fontId="3" fillId="3" borderId="13" xfId="0" applyFont="1" applyFill="1" applyBorder="1" applyAlignment="1" applyProtection="1">
      <alignment horizontal="center"/>
      <protection/>
    </xf>
    <xf numFmtId="0" fontId="3" fillId="3" borderId="1" xfId="0" applyFont="1" applyFill="1" applyBorder="1" applyAlignment="1" applyProtection="1">
      <alignment horizontal="center"/>
      <protection/>
    </xf>
    <xf numFmtId="0" fontId="1" fillId="0" borderId="13" xfId="0" applyFont="1" applyFill="1" applyBorder="1" applyAlignment="1" applyProtection="1">
      <alignment horizontal="left"/>
      <protection/>
    </xf>
    <xf numFmtId="0" fontId="1" fillId="0" borderId="1" xfId="0" applyFont="1" applyFill="1" applyBorder="1" applyAlignment="1" applyProtection="1">
      <alignment horizontal="left"/>
      <protection/>
    </xf>
    <xf numFmtId="0" fontId="1" fillId="0" borderId="25"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top"/>
      <protection locked="0"/>
    </xf>
    <xf numFmtId="0" fontId="1" fillId="0" borderId="0" xfId="0" applyFont="1" applyFill="1" applyBorder="1" applyAlignment="1" applyProtection="1">
      <alignment horizontal="center"/>
      <protection locked="0"/>
    </xf>
    <xf numFmtId="0" fontId="1" fillId="0" borderId="7"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1" fillId="0" borderId="7"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7" xfId="0"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1" fillId="0" borderId="13"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9" fillId="3" borderId="25" xfId="0" applyFont="1" applyFill="1" applyBorder="1" applyAlignment="1" applyProtection="1">
      <alignment horizontal="justify" vertical="center" wrapText="1"/>
      <protection/>
    </xf>
    <xf numFmtId="0" fontId="9" fillId="3" borderId="3" xfId="0" applyFont="1" applyFill="1" applyBorder="1" applyAlignment="1" applyProtection="1">
      <alignment horizontal="justify" vertical="center" wrapText="1"/>
      <protection/>
    </xf>
    <xf numFmtId="0" fontId="9" fillId="3" borderId="6" xfId="0" applyFont="1" applyFill="1" applyBorder="1" applyAlignment="1" applyProtection="1">
      <alignment horizontal="justify" vertical="center" wrapText="1"/>
      <protection/>
    </xf>
    <xf numFmtId="0" fontId="9" fillId="3" borderId="7" xfId="0" applyFont="1" applyFill="1" applyBorder="1" applyAlignment="1" applyProtection="1">
      <alignment horizontal="justify" vertical="center" wrapText="1"/>
      <protection/>
    </xf>
    <xf numFmtId="0" fontId="9" fillId="3" borderId="0" xfId="0" applyFont="1" applyFill="1" applyBorder="1" applyAlignment="1" applyProtection="1">
      <alignment horizontal="justify" vertical="center" wrapText="1"/>
      <protection/>
    </xf>
    <xf numFmtId="0" fontId="9" fillId="3" borderId="2" xfId="0" applyFont="1" applyFill="1" applyBorder="1" applyAlignment="1" applyProtection="1">
      <alignment horizontal="justify" vertical="center" wrapText="1"/>
      <protection/>
    </xf>
    <xf numFmtId="0" fontId="9" fillId="3" borderId="8" xfId="0" applyFont="1" applyFill="1" applyBorder="1" applyAlignment="1" applyProtection="1">
      <alignment horizontal="justify" vertical="center" wrapText="1"/>
      <protection/>
    </xf>
    <xf numFmtId="0" fontId="9" fillId="3" borderId="4" xfId="0" applyFont="1" applyFill="1" applyBorder="1" applyAlignment="1" applyProtection="1">
      <alignment horizontal="justify" vertical="center" wrapText="1"/>
      <protection/>
    </xf>
    <xf numFmtId="0" fontId="9" fillId="3" borderId="9" xfId="0" applyFont="1" applyFill="1" applyBorder="1" applyAlignment="1" applyProtection="1">
      <alignment horizontal="justify"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9"/>
  <sheetViews>
    <sheetView tabSelected="1" workbookViewId="0" topLeftCell="A1">
      <selection activeCell="B2" sqref="B2:K3"/>
    </sheetView>
  </sheetViews>
  <sheetFormatPr defaultColWidth="9.140625" defaultRowHeight="12.75"/>
  <cols>
    <col min="1" max="11" width="8.28125" style="0" customWidth="1"/>
  </cols>
  <sheetData>
    <row r="1" spans="1:11" ht="12.75" customHeight="1">
      <c r="A1" s="12"/>
      <c r="B1" s="12"/>
      <c r="C1" s="12"/>
      <c r="D1" s="12"/>
      <c r="E1" s="12"/>
      <c r="F1" s="12"/>
      <c r="G1" s="12"/>
      <c r="H1" s="12"/>
      <c r="I1" s="12"/>
      <c r="J1" s="12"/>
      <c r="K1" s="12"/>
    </row>
    <row r="2" spans="1:11" ht="12.75" customHeight="1">
      <c r="A2" s="4"/>
      <c r="B2" s="95" t="s">
        <v>47</v>
      </c>
      <c r="C2" s="95"/>
      <c r="D2" s="95"/>
      <c r="E2" s="95"/>
      <c r="F2" s="95"/>
      <c r="G2" s="95"/>
      <c r="H2" s="95"/>
      <c r="I2" s="95"/>
      <c r="J2" s="95"/>
      <c r="K2" s="95"/>
    </row>
    <row r="3" spans="1:11" ht="12.75" customHeight="1">
      <c r="A3" s="13"/>
      <c r="B3" s="95"/>
      <c r="C3" s="95"/>
      <c r="D3" s="95"/>
      <c r="E3" s="95"/>
      <c r="F3" s="95"/>
      <c r="G3" s="95"/>
      <c r="H3" s="95"/>
      <c r="I3" s="95"/>
      <c r="J3" s="95"/>
      <c r="K3" s="95"/>
    </row>
    <row r="4" spans="1:11" ht="12.75" customHeight="1">
      <c r="A4" s="94" t="s">
        <v>90</v>
      </c>
      <c r="B4" s="94"/>
      <c r="C4" s="94"/>
      <c r="D4" s="94"/>
      <c r="E4" s="94"/>
      <c r="F4" s="94"/>
      <c r="G4" s="94"/>
      <c r="H4" s="94"/>
      <c r="I4" s="94"/>
      <c r="J4" s="94"/>
      <c r="K4" s="94"/>
    </row>
    <row r="5" spans="1:11" ht="12.75">
      <c r="A5" s="96" t="s">
        <v>115</v>
      </c>
      <c r="B5" s="96"/>
      <c r="C5" s="96"/>
      <c r="D5" s="96"/>
      <c r="E5" s="96"/>
      <c r="F5" s="96"/>
      <c r="G5" s="96"/>
      <c r="H5" s="96"/>
      <c r="I5" s="96"/>
      <c r="J5" s="96"/>
      <c r="K5" s="96"/>
    </row>
    <row r="6" spans="1:11" ht="12.75" customHeight="1">
      <c r="A6" s="98" t="s">
        <v>112</v>
      </c>
      <c r="B6" s="98"/>
      <c r="C6" s="98"/>
      <c r="D6" s="98"/>
      <c r="E6" s="98"/>
      <c r="F6" s="98"/>
      <c r="G6" s="98"/>
      <c r="H6" s="98"/>
      <c r="I6" s="98"/>
      <c r="J6" s="98"/>
      <c r="K6" s="98"/>
    </row>
    <row r="7" spans="1:11" ht="12.75" customHeight="1">
      <c r="A7" s="4"/>
      <c r="B7" s="14"/>
      <c r="C7" s="14"/>
      <c r="D7" s="14"/>
      <c r="E7" s="14"/>
      <c r="F7" s="14"/>
      <c r="G7" s="14"/>
      <c r="H7" s="14"/>
      <c r="I7" s="14"/>
      <c r="J7" s="14"/>
      <c r="K7" s="14"/>
    </row>
    <row r="8" spans="1:11" ht="18.75">
      <c r="A8" s="97" t="s">
        <v>89</v>
      </c>
      <c r="B8" s="97"/>
      <c r="C8" s="97"/>
      <c r="D8" s="97"/>
      <c r="E8" s="97"/>
      <c r="F8" s="97"/>
      <c r="G8" s="97"/>
      <c r="H8" s="97"/>
      <c r="I8" s="97"/>
      <c r="J8" s="97"/>
      <c r="K8" s="97"/>
    </row>
    <row r="9" spans="1:11" ht="12.75">
      <c r="A9" s="12"/>
      <c r="B9" s="12"/>
      <c r="C9" s="12"/>
      <c r="D9" s="12"/>
      <c r="E9" s="12"/>
      <c r="F9" s="12"/>
      <c r="G9" s="12"/>
      <c r="H9" s="12"/>
      <c r="I9" s="12"/>
      <c r="J9" s="12"/>
      <c r="K9" s="12"/>
    </row>
    <row r="10" spans="1:11" ht="12.75">
      <c r="A10" s="93" t="s">
        <v>91</v>
      </c>
      <c r="B10" s="93"/>
      <c r="C10" s="93"/>
      <c r="D10" s="93"/>
      <c r="E10" s="93"/>
      <c r="F10" s="93"/>
      <c r="G10" s="93"/>
      <c r="H10" s="93"/>
      <c r="I10" s="93"/>
      <c r="J10" s="93"/>
      <c r="K10" s="93"/>
    </row>
    <row r="11" spans="1:11" ht="12.75">
      <c r="A11" s="93"/>
      <c r="B11" s="93"/>
      <c r="C11" s="93"/>
      <c r="D11" s="93"/>
      <c r="E11" s="93"/>
      <c r="F11" s="93"/>
      <c r="G11" s="93"/>
      <c r="H11" s="93"/>
      <c r="I11" s="93"/>
      <c r="J11" s="93"/>
      <c r="K11" s="93"/>
    </row>
    <row r="12" spans="1:11" ht="12.75">
      <c r="A12" s="15"/>
      <c r="B12" s="15"/>
      <c r="C12" s="15"/>
      <c r="D12" s="15"/>
      <c r="E12" s="15"/>
      <c r="F12" s="15"/>
      <c r="G12" s="15"/>
      <c r="H12" s="15"/>
      <c r="I12" s="15"/>
      <c r="J12" s="15"/>
      <c r="K12" s="15"/>
    </row>
    <row r="13" spans="1:11" ht="12.75">
      <c r="A13" s="93" t="s">
        <v>116</v>
      </c>
      <c r="B13" s="93"/>
      <c r="C13" s="93"/>
      <c r="D13" s="93"/>
      <c r="E13" s="93"/>
      <c r="F13" s="93"/>
      <c r="G13" s="93"/>
      <c r="H13" s="93"/>
      <c r="I13" s="93"/>
      <c r="J13" s="93"/>
      <c r="K13" s="93"/>
    </row>
    <row r="14" spans="1:11" ht="12.75">
      <c r="A14" s="93"/>
      <c r="B14" s="93"/>
      <c r="C14" s="93"/>
      <c r="D14" s="93"/>
      <c r="E14" s="93"/>
      <c r="F14" s="93"/>
      <c r="G14" s="93"/>
      <c r="H14" s="93"/>
      <c r="I14" s="93"/>
      <c r="J14" s="93"/>
      <c r="K14" s="93"/>
    </row>
    <row r="15" spans="1:11" ht="12.75">
      <c r="A15" s="93"/>
      <c r="B15" s="93"/>
      <c r="C15" s="93"/>
      <c r="D15" s="93"/>
      <c r="E15" s="93"/>
      <c r="F15" s="93"/>
      <c r="G15" s="93"/>
      <c r="H15" s="93"/>
      <c r="I15" s="93"/>
      <c r="J15" s="93"/>
      <c r="K15" s="93"/>
    </row>
    <row r="16" spans="1:11" ht="12.75">
      <c r="A16" s="15"/>
      <c r="B16" s="15"/>
      <c r="C16" s="15"/>
      <c r="D16" s="15"/>
      <c r="E16" s="15"/>
      <c r="F16" s="15"/>
      <c r="G16" s="15"/>
      <c r="H16" s="15"/>
      <c r="I16" s="15"/>
      <c r="J16" s="15"/>
      <c r="K16" s="15"/>
    </row>
    <row r="17" spans="1:11" ht="12.75">
      <c r="A17" s="93" t="s">
        <v>110</v>
      </c>
      <c r="B17" s="93"/>
      <c r="C17" s="93"/>
      <c r="D17" s="93"/>
      <c r="E17" s="93"/>
      <c r="F17" s="93"/>
      <c r="G17" s="93"/>
      <c r="H17" s="93"/>
      <c r="I17" s="93"/>
      <c r="J17" s="93"/>
      <c r="K17" s="93"/>
    </row>
    <row r="18" spans="1:11" ht="12.75">
      <c r="A18" s="93"/>
      <c r="B18" s="93"/>
      <c r="C18" s="93"/>
      <c r="D18" s="93"/>
      <c r="E18" s="93"/>
      <c r="F18" s="93"/>
      <c r="G18" s="93"/>
      <c r="H18" s="93"/>
      <c r="I18" s="93"/>
      <c r="J18" s="93"/>
      <c r="K18" s="93"/>
    </row>
    <row r="19" spans="1:11" ht="12.75">
      <c r="A19" s="15"/>
      <c r="B19" s="15"/>
      <c r="C19" s="15"/>
      <c r="D19" s="15"/>
      <c r="E19" s="15"/>
      <c r="F19" s="15"/>
      <c r="G19" s="15"/>
      <c r="H19" s="15"/>
      <c r="I19" s="15"/>
      <c r="J19" s="15"/>
      <c r="K19" s="15"/>
    </row>
    <row r="20" spans="1:11" ht="12.75">
      <c r="A20" s="93" t="s">
        <v>111</v>
      </c>
      <c r="B20" s="93"/>
      <c r="C20" s="93"/>
      <c r="D20" s="93"/>
      <c r="E20" s="93"/>
      <c r="F20" s="93"/>
      <c r="G20" s="93"/>
      <c r="H20" s="93"/>
      <c r="I20" s="93"/>
      <c r="J20" s="93"/>
      <c r="K20" s="93"/>
    </row>
    <row r="21" spans="1:11" ht="12.75">
      <c r="A21" s="93"/>
      <c r="B21" s="93"/>
      <c r="C21" s="93"/>
      <c r="D21" s="93"/>
      <c r="E21" s="93"/>
      <c r="F21" s="93"/>
      <c r="G21" s="93"/>
      <c r="H21" s="93"/>
      <c r="I21" s="93"/>
      <c r="J21" s="93"/>
      <c r="K21" s="93"/>
    </row>
    <row r="22" spans="1:11" ht="12.75">
      <c r="A22" s="93"/>
      <c r="B22" s="93"/>
      <c r="C22" s="93"/>
      <c r="D22" s="93"/>
      <c r="E22" s="93"/>
      <c r="F22" s="93"/>
      <c r="G22" s="93"/>
      <c r="H22" s="93"/>
      <c r="I22" s="93"/>
      <c r="J22" s="93"/>
      <c r="K22" s="93"/>
    </row>
    <row r="23" spans="1:11" ht="12.75">
      <c r="A23" s="23"/>
      <c r="B23" s="23"/>
      <c r="C23" s="23"/>
      <c r="D23" s="23"/>
      <c r="E23" s="23"/>
      <c r="F23" s="23"/>
      <c r="G23" s="23"/>
      <c r="H23" s="23"/>
      <c r="I23" s="23"/>
      <c r="J23" s="23"/>
      <c r="K23" s="23"/>
    </row>
    <row r="24" spans="1:11" ht="12.75">
      <c r="A24" s="93" t="s">
        <v>109</v>
      </c>
      <c r="B24" s="93"/>
      <c r="C24" s="93"/>
      <c r="D24" s="93"/>
      <c r="E24" s="93"/>
      <c r="F24" s="93"/>
      <c r="G24" s="93"/>
      <c r="H24" s="93"/>
      <c r="I24" s="93"/>
      <c r="J24" s="93"/>
      <c r="K24" s="93"/>
    </row>
    <row r="25" spans="1:11" ht="12.75">
      <c r="A25" s="93"/>
      <c r="B25" s="93"/>
      <c r="C25" s="93"/>
      <c r="D25" s="93"/>
      <c r="E25" s="93"/>
      <c r="F25" s="93"/>
      <c r="G25" s="93"/>
      <c r="H25" s="93"/>
      <c r="I25" s="93"/>
      <c r="J25" s="93"/>
      <c r="K25" s="93"/>
    </row>
    <row r="26" spans="1:11" ht="12.75">
      <c r="A26" s="12"/>
      <c r="B26" s="12"/>
      <c r="C26" s="12"/>
      <c r="D26" s="12"/>
      <c r="E26" s="12"/>
      <c r="F26" s="12"/>
      <c r="G26" s="12"/>
      <c r="H26" s="12"/>
      <c r="I26" s="12"/>
      <c r="J26" s="12"/>
      <c r="K26" s="12"/>
    </row>
    <row r="27" spans="1:11" ht="12.75">
      <c r="A27" s="93" t="s">
        <v>92</v>
      </c>
      <c r="B27" s="93"/>
      <c r="C27" s="93"/>
      <c r="D27" s="93"/>
      <c r="E27" s="93"/>
      <c r="F27" s="93"/>
      <c r="G27" s="93"/>
      <c r="H27" s="93"/>
      <c r="I27" s="93"/>
      <c r="J27" s="93"/>
      <c r="K27" s="93"/>
    </row>
    <row r="28" spans="1:11" ht="12.75">
      <c r="A28" s="93"/>
      <c r="B28" s="93"/>
      <c r="C28" s="93"/>
      <c r="D28" s="93"/>
      <c r="E28" s="93"/>
      <c r="F28" s="93"/>
      <c r="G28" s="93"/>
      <c r="H28" s="93"/>
      <c r="I28" s="93"/>
      <c r="J28" s="93"/>
      <c r="K28" s="93"/>
    </row>
    <row r="29" spans="1:11" ht="12.75">
      <c r="A29" s="93"/>
      <c r="B29" s="93"/>
      <c r="C29" s="93"/>
      <c r="D29" s="93"/>
      <c r="E29" s="93"/>
      <c r="F29" s="93"/>
      <c r="G29" s="93"/>
      <c r="H29" s="93"/>
      <c r="I29" s="93"/>
      <c r="J29" s="93"/>
      <c r="K29" s="93"/>
    </row>
    <row r="30" spans="1:11" ht="12.75">
      <c r="A30" s="93"/>
      <c r="B30" s="93"/>
      <c r="C30" s="93"/>
      <c r="D30" s="93"/>
      <c r="E30" s="93"/>
      <c r="F30" s="93"/>
      <c r="G30" s="93"/>
      <c r="H30" s="93"/>
      <c r="I30" s="93"/>
      <c r="J30" s="93"/>
      <c r="K30" s="93"/>
    </row>
    <row r="31" spans="1:11" ht="12.75">
      <c r="A31" s="4"/>
      <c r="B31" s="4"/>
      <c r="C31" s="4"/>
      <c r="D31" s="4"/>
      <c r="E31" s="4"/>
      <c r="F31" s="4"/>
      <c r="G31" s="4"/>
      <c r="H31" s="4"/>
      <c r="I31" s="4"/>
      <c r="J31" s="4"/>
      <c r="K31" s="4"/>
    </row>
    <row r="32" spans="1:11" ht="12.75">
      <c r="A32" s="99" t="s">
        <v>93</v>
      </c>
      <c r="B32" s="99"/>
      <c r="C32" s="99"/>
      <c r="D32" s="99"/>
      <c r="E32" s="99"/>
      <c r="F32" s="99"/>
      <c r="G32" s="99"/>
      <c r="H32" s="99"/>
      <c r="I32" s="99"/>
      <c r="J32" s="99"/>
      <c r="K32" s="99"/>
    </row>
    <row r="33" spans="1:11" ht="12.75">
      <c r="A33" s="99"/>
      <c r="B33" s="99"/>
      <c r="C33" s="99"/>
      <c r="D33" s="99"/>
      <c r="E33" s="99"/>
      <c r="F33" s="99"/>
      <c r="G33" s="99"/>
      <c r="H33" s="99"/>
      <c r="I33" s="99"/>
      <c r="J33" s="99"/>
      <c r="K33" s="99"/>
    </row>
    <row r="34" spans="2:11" ht="12.75">
      <c r="B34" s="23"/>
      <c r="C34" s="23"/>
      <c r="D34" s="23"/>
      <c r="E34" s="23"/>
      <c r="F34" s="23"/>
      <c r="G34" s="23"/>
      <c r="H34" s="23"/>
      <c r="I34" s="23"/>
      <c r="J34" s="23"/>
      <c r="K34" s="23"/>
    </row>
    <row r="35" spans="1:11" ht="14.25" customHeight="1">
      <c r="A35" s="93" t="s">
        <v>117</v>
      </c>
      <c r="B35" s="93"/>
      <c r="C35" s="93"/>
      <c r="D35" s="93"/>
      <c r="E35" s="93"/>
      <c r="F35" s="93"/>
      <c r="G35" s="93"/>
      <c r="H35" s="93"/>
      <c r="I35" s="93"/>
      <c r="J35" s="93"/>
      <c r="K35" s="93"/>
    </row>
    <row r="36" spans="1:11" ht="12.75">
      <c r="A36" s="93"/>
      <c r="B36" s="93"/>
      <c r="C36" s="93"/>
      <c r="D36" s="93"/>
      <c r="E36" s="93"/>
      <c r="F36" s="93"/>
      <c r="G36" s="93"/>
      <c r="H36" s="93"/>
      <c r="I36" s="93"/>
      <c r="J36" s="93"/>
      <c r="K36" s="93"/>
    </row>
    <row r="37" spans="1:11" ht="12.75">
      <c r="A37" s="12"/>
      <c r="B37" s="12"/>
      <c r="C37" s="12"/>
      <c r="D37" s="12"/>
      <c r="E37" s="12"/>
      <c r="F37" s="12"/>
      <c r="G37" s="12"/>
      <c r="H37" s="12"/>
      <c r="I37" s="12"/>
      <c r="J37" s="12"/>
      <c r="K37" s="12"/>
    </row>
    <row r="38" spans="1:11" ht="12.75">
      <c r="A38" s="12"/>
      <c r="B38" s="12"/>
      <c r="C38" s="12"/>
      <c r="D38" s="12"/>
      <c r="E38" s="12"/>
      <c r="F38" s="12"/>
      <c r="G38" s="12"/>
      <c r="H38" s="12"/>
      <c r="I38" s="12"/>
      <c r="J38" s="12"/>
      <c r="K38" s="12"/>
    </row>
    <row r="39" spans="1:11" ht="12.75">
      <c r="A39" s="12"/>
      <c r="B39" s="12"/>
      <c r="C39" s="12"/>
      <c r="D39" s="12"/>
      <c r="E39" s="12"/>
      <c r="F39" s="12"/>
      <c r="G39" s="12"/>
      <c r="H39" s="12"/>
      <c r="I39" s="12"/>
      <c r="J39" s="12"/>
      <c r="K39" s="12"/>
    </row>
    <row r="40" spans="1:11" ht="12.75">
      <c r="A40" s="12"/>
      <c r="B40" s="12"/>
      <c r="C40" s="12"/>
      <c r="D40" s="12"/>
      <c r="E40" s="12"/>
      <c r="F40" s="12"/>
      <c r="G40" s="12"/>
      <c r="H40" s="12"/>
      <c r="I40" s="12"/>
      <c r="J40" s="12"/>
      <c r="K40" s="12"/>
    </row>
    <row r="41" spans="1:11" ht="12.75">
      <c r="A41" s="12"/>
      <c r="B41" s="12"/>
      <c r="C41" s="12"/>
      <c r="D41" s="12"/>
      <c r="E41" s="12"/>
      <c r="F41" s="12"/>
      <c r="G41" s="12"/>
      <c r="H41" s="12"/>
      <c r="I41" s="12"/>
      <c r="J41" s="12"/>
      <c r="K41" s="12"/>
    </row>
    <row r="42" spans="1:11" ht="12.75">
      <c r="A42" s="12"/>
      <c r="B42" s="12"/>
      <c r="C42" s="12"/>
      <c r="D42" s="12"/>
      <c r="E42" s="12"/>
      <c r="F42" s="12"/>
      <c r="G42" s="12"/>
      <c r="H42" s="12"/>
      <c r="I42" s="12"/>
      <c r="J42" s="12"/>
      <c r="K42" s="12"/>
    </row>
    <row r="43" spans="1:11" ht="12.75">
      <c r="A43" s="12"/>
      <c r="B43" s="12"/>
      <c r="C43" s="12"/>
      <c r="D43" s="12"/>
      <c r="E43" s="12"/>
      <c r="F43" s="12"/>
      <c r="G43" s="12"/>
      <c r="H43" s="12"/>
      <c r="I43" s="12"/>
      <c r="J43" s="12"/>
      <c r="K43" s="12"/>
    </row>
    <row r="44" spans="1:11" ht="12.75">
      <c r="A44" s="12"/>
      <c r="B44" s="12"/>
      <c r="C44" s="12"/>
      <c r="D44" s="12"/>
      <c r="E44" s="12"/>
      <c r="F44" s="12"/>
      <c r="G44" s="12"/>
      <c r="H44" s="12"/>
      <c r="I44" s="12"/>
      <c r="J44" s="12"/>
      <c r="K44" s="12"/>
    </row>
    <row r="45" spans="1:11" ht="12.75">
      <c r="A45" s="12"/>
      <c r="B45" s="12"/>
      <c r="C45" s="12"/>
      <c r="D45" s="12"/>
      <c r="E45" s="12"/>
      <c r="F45" s="12"/>
      <c r="G45" s="12"/>
      <c r="H45" s="12"/>
      <c r="I45" s="12"/>
      <c r="J45" s="12"/>
      <c r="K45" s="12"/>
    </row>
    <row r="46" spans="1:11" ht="12.75">
      <c r="A46" s="12"/>
      <c r="B46" s="12"/>
      <c r="C46" s="12"/>
      <c r="D46" s="12"/>
      <c r="E46" s="12"/>
      <c r="F46" s="12"/>
      <c r="G46" s="12"/>
      <c r="H46" s="12"/>
      <c r="I46" s="12"/>
      <c r="J46" s="12"/>
      <c r="K46" s="12"/>
    </row>
    <row r="47" spans="1:11" ht="12.75">
      <c r="A47" s="12"/>
      <c r="B47" s="12"/>
      <c r="C47" s="12"/>
      <c r="D47" s="12"/>
      <c r="E47" s="12"/>
      <c r="F47" s="12"/>
      <c r="G47" s="12"/>
      <c r="H47" s="12"/>
      <c r="I47" s="12"/>
      <c r="J47" s="12"/>
      <c r="K47" s="12"/>
    </row>
    <row r="48" spans="1:11" ht="12.75">
      <c r="A48" s="12"/>
      <c r="B48" s="12"/>
      <c r="C48" s="12"/>
      <c r="D48" s="12"/>
      <c r="E48" s="12"/>
      <c r="F48" s="12"/>
      <c r="G48" s="12"/>
      <c r="H48" s="12"/>
      <c r="I48" s="12"/>
      <c r="J48" s="12"/>
      <c r="K48" s="12"/>
    </row>
    <row r="49" spans="1:11" ht="12.75">
      <c r="A49" s="12"/>
      <c r="B49" s="12"/>
      <c r="C49" s="12"/>
      <c r="D49" s="12"/>
      <c r="E49" s="12"/>
      <c r="F49" s="12"/>
      <c r="G49" s="12"/>
      <c r="H49" s="12"/>
      <c r="I49" s="12"/>
      <c r="J49" s="12"/>
      <c r="K49" s="12"/>
    </row>
    <row r="50" spans="1:11" ht="12.75">
      <c r="A50" s="12"/>
      <c r="B50" s="12"/>
      <c r="C50" s="12"/>
      <c r="D50" s="12"/>
      <c r="E50" s="12"/>
      <c r="F50" s="12"/>
      <c r="G50" s="12"/>
      <c r="H50" s="12"/>
      <c r="I50" s="12"/>
      <c r="J50" s="12"/>
      <c r="K50" s="12"/>
    </row>
    <row r="51" spans="1:11" ht="12.75">
      <c r="A51" s="12"/>
      <c r="B51" s="12"/>
      <c r="C51" s="12"/>
      <c r="D51" s="12"/>
      <c r="E51" s="12"/>
      <c r="F51" s="12"/>
      <c r="G51" s="12"/>
      <c r="H51" s="12"/>
      <c r="I51" s="12"/>
      <c r="J51" s="12"/>
      <c r="K51" s="12"/>
    </row>
    <row r="52" spans="1:11" ht="12.75">
      <c r="A52" s="12"/>
      <c r="B52" s="12"/>
      <c r="C52" s="12"/>
      <c r="D52" s="12"/>
      <c r="E52" s="12"/>
      <c r="F52" s="12"/>
      <c r="G52" s="12"/>
      <c r="H52" s="12"/>
      <c r="I52" s="12"/>
      <c r="J52" s="12"/>
      <c r="K52" s="12"/>
    </row>
    <row r="53" spans="1:11" ht="12.75">
      <c r="A53" s="12"/>
      <c r="B53" s="12"/>
      <c r="C53" s="12"/>
      <c r="D53" s="12"/>
      <c r="E53" s="12"/>
      <c r="F53" s="12"/>
      <c r="G53" s="12"/>
      <c r="H53" s="12"/>
      <c r="I53" s="12"/>
      <c r="J53" s="12"/>
      <c r="K53" s="12"/>
    </row>
    <row r="54" spans="1:11" ht="12.75">
      <c r="A54" s="12"/>
      <c r="B54" s="12"/>
      <c r="C54" s="12"/>
      <c r="D54" s="12"/>
      <c r="E54" s="12"/>
      <c r="F54" s="12"/>
      <c r="G54" s="12"/>
      <c r="H54" s="12"/>
      <c r="I54" s="12"/>
      <c r="J54" s="12"/>
      <c r="K54" s="12"/>
    </row>
    <row r="55" spans="1:11" ht="12.75">
      <c r="A55" s="12"/>
      <c r="B55" s="12"/>
      <c r="C55" s="12"/>
      <c r="D55" s="12"/>
      <c r="E55" s="12"/>
      <c r="F55" s="12"/>
      <c r="G55" s="12"/>
      <c r="H55" s="12"/>
      <c r="I55" s="12"/>
      <c r="J55" s="12"/>
      <c r="K55" s="12"/>
    </row>
    <row r="56" spans="1:11" ht="12.75">
      <c r="A56" s="12"/>
      <c r="B56" s="12"/>
      <c r="C56" s="12"/>
      <c r="D56" s="12"/>
      <c r="E56" s="12"/>
      <c r="F56" s="12"/>
      <c r="G56" s="12"/>
      <c r="H56" s="12"/>
      <c r="I56" s="12"/>
      <c r="J56" s="12"/>
      <c r="K56" s="12"/>
    </row>
    <row r="57" spans="1:11" ht="12.75">
      <c r="A57" s="12"/>
      <c r="B57" s="12"/>
      <c r="C57" s="12"/>
      <c r="D57" s="12"/>
      <c r="E57" s="12"/>
      <c r="F57" s="12"/>
      <c r="G57" s="12"/>
      <c r="H57" s="12"/>
      <c r="I57" s="12"/>
      <c r="J57" s="12"/>
      <c r="K57" s="12"/>
    </row>
    <row r="58" spans="1:11" ht="12.75">
      <c r="A58" s="12"/>
      <c r="B58" s="12"/>
      <c r="C58" s="12"/>
      <c r="D58" s="12"/>
      <c r="E58" s="12"/>
      <c r="F58" s="12"/>
      <c r="G58" s="12"/>
      <c r="H58" s="12"/>
      <c r="I58" s="12"/>
      <c r="J58" s="12"/>
      <c r="K58" s="12"/>
    </row>
    <row r="59" spans="1:11" ht="12.75">
      <c r="A59" s="12"/>
      <c r="B59" s="12"/>
      <c r="C59" s="12"/>
      <c r="D59" s="12"/>
      <c r="E59" s="12"/>
      <c r="F59" s="12"/>
      <c r="G59" s="12"/>
      <c r="H59" s="12"/>
      <c r="I59" s="12"/>
      <c r="J59" s="12"/>
      <c r="K59" s="12"/>
    </row>
  </sheetData>
  <mergeCells count="13">
    <mergeCell ref="A27:K30"/>
    <mergeCell ref="A32:K33"/>
    <mergeCell ref="A35:K36"/>
    <mergeCell ref="A24:K25"/>
    <mergeCell ref="A4:K4"/>
    <mergeCell ref="B2:K3"/>
    <mergeCell ref="A5:K5"/>
    <mergeCell ref="A8:K8"/>
    <mergeCell ref="A6:K6"/>
    <mergeCell ref="A10:K11"/>
    <mergeCell ref="A13:K15"/>
    <mergeCell ref="A17:K18"/>
    <mergeCell ref="A20:K22"/>
  </mergeCells>
  <printOptions horizontalCentered="1" verticalCentered="1"/>
  <pageMargins left="0.5" right="0.5" top="0.5" bottom="0.5" header="0" footer="0"/>
  <pageSetup orientation="portrait" r:id="rId1"/>
</worksheet>
</file>

<file path=xl/worksheets/sheet2.xml><?xml version="1.0" encoding="utf-8"?>
<worksheet xmlns="http://schemas.openxmlformats.org/spreadsheetml/2006/main" xmlns:r="http://schemas.openxmlformats.org/officeDocument/2006/relationships">
  <dimension ref="A1:N58"/>
  <sheetViews>
    <sheetView workbookViewId="0" topLeftCell="A1">
      <selection activeCell="B2" sqref="B2:D2"/>
    </sheetView>
  </sheetViews>
  <sheetFormatPr defaultColWidth="9.140625" defaultRowHeight="12.75"/>
  <cols>
    <col min="1" max="1" width="9.7109375" style="7" customWidth="1"/>
    <col min="2" max="3" width="5.7109375" style="7" customWidth="1"/>
    <col min="4" max="4" width="18.28125" style="7" customWidth="1"/>
    <col min="5" max="6" width="9.28125" style="7" customWidth="1"/>
    <col min="7" max="7" width="5.7109375" style="7" customWidth="1"/>
    <col min="8" max="8" width="11.7109375" style="7" customWidth="1"/>
    <col min="9" max="9" width="5.7109375" style="7" customWidth="1"/>
    <col min="10" max="10" width="10.7109375" style="7" customWidth="1"/>
    <col min="11" max="11" width="5.7109375" style="7" customWidth="1"/>
    <col min="12" max="16384" width="9.140625" style="4" customWidth="1"/>
  </cols>
  <sheetData>
    <row r="1" spans="1:11" ht="12.75">
      <c r="A1" s="122" t="s">
        <v>47</v>
      </c>
      <c r="B1" s="123"/>
      <c r="C1" s="123"/>
      <c r="D1" s="123"/>
      <c r="E1" s="123"/>
      <c r="F1" s="123"/>
      <c r="G1" s="123"/>
      <c r="H1" s="123"/>
      <c r="I1" s="123"/>
      <c r="J1" s="123"/>
      <c r="K1" s="124"/>
    </row>
    <row r="2" spans="1:11" ht="12.75">
      <c r="A2" s="24" t="s">
        <v>0</v>
      </c>
      <c r="B2" s="125" t="s">
        <v>48</v>
      </c>
      <c r="C2" s="125"/>
      <c r="D2" s="126"/>
      <c r="E2" s="24" t="s">
        <v>1</v>
      </c>
      <c r="F2" s="16">
        <v>48</v>
      </c>
      <c r="G2" s="24" t="s">
        <v>2</v>
      </c>
      <c r="H2" s="16" t="s">
        <v>49</v>
      </c>
      <c r="I2" s="24" t="s">
        <v>3</v>
      </c>
      <c r="J2" s="125" t="s">
        <v>50</v>
      </c>
      <c r="K2" s="126"/>
    </row>
    <row r="3" spans="1:11" ht="12.75">
      <c r="A3" s="103" t="s">
        <v>4</v>
      </c>
      <c r="B3" s="104"/>
      <c r="C3" s="104"/>
      <c r="D3" s="104"/>
      <c r="E3" s="104"/>
      <c r="F3" s="104"/>
      <c r="G3" s="105"/>
      <c r="H3" s="103" t="s">
        <v>6</v>
      </c>
      <c r="I3" s="104"/>
      <c r="J3" s="104"/>
      <c r="K3" s="105"/>
    </row>
    <row r="4" spans="1:11" ht="12.75">
      <c r="A4" s="28"/>
      <c r="B4" s="29" t="s">
        <v>8</v>
      </c>
      <c r="C4" s="29" t="s">
        <v>9</v>
      </c>
      <c r="D4" s="120" t="s">
        <v>10</v>
      </c>
      <c r="E4" s="120"/>
      <c r="F4" s="120"/>
      <c r="G4" s="30" t="s">
        <v>11</v>
      </c>
      <c r="H4" s="27" t="s">
        <v>25</v>
      </c>
      <c r="I4" s="17">
        <f>B5</f>
        <v>22</v>
      </c>
      <c r="J4" s="118" t="s">
        <v>28</v>
      </c>
      <c r="K4" s="121"/>
    </row>
    <row r="5" spans="1:11" ht="12.75">
      <c r="A5" s="31" t="s">
        <v>16</v>
      </c>
      <c r="B5" s="5">
        <v>22</v>
      </c>
      <c r="C5" s="36" t="s">
        <v>51</v>
      </c>
      <c r="D5" s="117"/>
      <c r="E5" s="117"/>
      <c r="F5" s="117"/>
      <c r="G5" s="18">
        <f aca="true" t="shared" si="0" ref="G5:G10">B5</f>
        <v>22</v>
      </c>
      <c r="H5" s="27" t="s">
        <v>26</v>
      </c>
      <c r="I5" s="5">
        <v>53</v>
      </c>
      <c r="J5" s="117" t="s">
        <v>52</v>
      </c>
      <c r="K5" s="116"/>
    </row>
    <row r="6" spans="1:11" ht="12.75">
      <c r="A6" s="31" t="s">
        <v>17</v>
      </c>
      <c r="B6" s="5">
        <v>13</v>
      </c>
      <c r="C6" s="36" t="s">
        <v>53</v>
      </c>
      <c r="D6" s="117"/>
      <c r="E6" s="117"/>
      <c r="F6" s="117"/>
      <c r="G6" s="18">
        <f t="shared" si="0"/>
        <v>13</v>
      </c>
      <c r="H6" s="27" t="s">
        <v>27</v>
      </c>
      <c r="I6" s="20">
        <f>I8/I7</f>
        <v>6.575342465753424</v>
      </c>
      <c r="J6" s="117"/>
      <c r="K6" s="116"/>
    </row>
    <row r="7" spans="1:11" ht="12.75">
      <c r="A7" s="31" t="s">
        <v>18</v>
      </c>
      <c r="B7" s="5">
        <v>11</v>
      </c>
      <c r="C7" s="36" t="s">
        <v>53</v>
      </c>
      <c r="D7" s="117"/>
      <c r="E7" s="117"/>
      <c r="F7" s="117"/>
      <c r="G7" s="18">
        <f t="shared" si="0"/>
        <v>11</v>
      </c>
      <c r="H7" s="27" t="s">
        <v>12</v>
      </c>
      <c r="I7" s="5">
        <v>73</v>
      </c>
      <c r="J7" s="33" t="s">
        <v>13</v>
      </c>
      <c r="K7" s="69" t="s">
        <v>42</v>
      </c>
    </row>
    <row r="8" spans="1:11" ht="12.75">
      <c r="A8" s="31" t="s">
        <v>19</v>
      </c>
      <c r="B8" s="5">
        <v>11</v>
      </c>
      <c r="C8" s="36" t="s">
        <v>53</v>
      </c>
      <c r="D8" s="117"/>
      <c r="E8" s="117"/>
      <c r="F8" s="117"/>
      <c r="G8" s="18">
        <f t="shared" si="0"/>
        <v>11</v>
      </c>
      <c r="H8" s="27" t="s">
        <v>29</v>
      </c>
      <c r="I8" s="20">
        <v>480</v>
      </c>
      <c r="J8" s="117"/>
      <c r="K8" s="116"/>
    </row>
    <row r="9" spans="1:11" ht="12.75">
      <c r="A9" s="31" t="s">
        <v>5</v>
      </c>
      <c r="B9" s="5">
        <v>11</v>
      </c>
      <c r="C9" s="36" t="s">
        <v>53</v>
      </c>
      <c r="D9" s="117" t="s">
        <v>54</v>
      </c>
      <c r="E9" s="117"/>
      <c r="F9" s="117"/>
      <c r="G9" s="18">
        <f t="shared" si="0"/>
        <v>11</v>
      </c>
      <c r="H9" s="27" t="s">
        <v>30</v>
      </c>
      <c r="I9" s="20">
        <f>B10</f>
        <v>16</v>
      </c>
      <c r="J9" s="118" t="s">
        <v>28</v>
      </c>
      <c r="K9" s="119"/>
    </row>
    <row r="10" spans="1:11" ht="12.75">
      <c r="A10" s="31" t="s">
        <v>20</v>
      </c>
      <c r="B10" s="5">
        <v>16</v>
      </c>
      <c r="C10" s="36" t="s">
        <v>55</v>
      </c>
      <c r="D10" s="117"/>
      <c r="E10" s="117"/>
      <c r="F10" s="117"/>
      <c r="G10" s="18">
        <f t="shared" si="0"/>
        <v>16</v>
      </c>
      <c r="H10" s="27" t="s">
        <v>31</v>
      </c>
      <c r="I10" s="5" t="s">
        <v>42</v>
      </c>
      <c r="J10" s="33" t="s">
        <v>32</v>
      </c>
      <c r="K10" s="19" t="s">
        <v>42</v>
      </c>
    </row>
    <row r="11" spans="1:11" ht="12.75">
      <c r="A11" s="102" t="s">
        <v>7</v>
      </c>
      <c r="B11" s="90"/>
      <c r="C11" s="90"/>
      <c r="D11" s="90"/>
      <c r="E11" s="90"/>
      <c r="F11" s="90"/>
      <c r="G11" s="37">
        <f>SUM(G5:G10)</f>
        <v>84</v>
      </c>
      <c r="H11" s="32" t="s">
        <v>14</v>
      </c>
      <c r="I11" s="21" t="s">
        <v>56</v>
      </c>
      <c r="J11" s="34" t="s">
        <v>15</v>
      </c>
      <c r="K11" s="37" t="s">
        <v>51</v>
      </c>
    </row>
    <row r="12" spans="1:11" ht="12.75">
      <c r="A12" s="103" t="s">
        <v>22</v>
      </c>
      <c r="B12" s="104"/>
      <c r="C12" s="104"/>
      <c r="D12" s="104"/>
      <c r="E12" s="25" t="s">
        <v>23</v>
      </c>
      <c r="F12" s="25" t="s">
        <v>24</v>
      </c>
      <c r="G12" s="26" t="s">
        <v>11</v>
      </c>
      <c r="H12" s="35" t="s">
        <v>33</v>
      </c>
      <c r="I12" s="22">
        <v>100</v>
      </c>
      <c r="J12" s="103" t="s">
        <v>37</v>
      </c>
      <c r="K12" s="105"/>
    </row>
    <row r="13" spans="1:11" ht="12.75">
      <c r="A13" s="100"/>
      <c r="B13" s="101"/>
      <c r="C13" s="101"/>
      <c r="D13" s="101"/>
      <c r="E13" s="5"/>
      <c r="F13" s="5"/>
      <c r="G13" s="69"/>
      <c r="H13" s="33" t="s">
        <v>34</v>
      </c>
      <c r="I13" s="36">
        <f>G58</f>
        <v>50</v>
      </c>
      <c r="J13" s="115"/>
      <c r="K13" s="116"/>
    </row>
    <row r="14" spans="1:11" ht="12.75">
      <c r="A14" s="106" t="s">
        <v>57</v>
      </c>
      <c r="B14" s="107"/>
      <c r="C14" s="107"/>
      <c r="D14" s="107"/>
      <c r="E14" s="5"/>
      <c r="F14" s="5"/>
      <c r="G14" s="69"/>
      <c r="H14" s="33" t="s">
        <v>35</v>
      </c>
      <c r="I14" s="5">
        <v>28</v>
      </c>
      <c r="J14" s="103" t="s">
        <v>41</v>
      </c>
      <c r="K14" s="105"/>
    </row>
    <row r="15" spans="1:14" ht="12.75">
      <c r="A15" s="100" t="s">
        <v>58</v>
      </c>
      <c r="B15" s="101"/>
      <c r="C15" s="101"/>
      <c r="D15" s="101"/>
      <c r="E15" s="5">
        <v>32</v>
      </c>
      <c r="F15" s="5">
        <v>-3</v>
      </c>
      <c r="G15" s="69">
        <f>ROUND(E15*((1/0.875)^(F15)),0)</f>
        <v>21</v>
      </c>
      <c r="H15" s="33" t="s">
        <v>36</v>
      </c>
      <c r="I15" s="36">
        <f>SUM(I12:I14)</f>
        <v>178</v>
      </c>
      <c r="J15" s="113">
        <f>I15-G46</f>
        <v>0</v>
      </c>
      <c r="K15" s="114"/>
      <c r="N15" s="6"/>
    </row>
    <row r="16" spans="1:11" ht="12.75">
      <c r="A16" s="100"/>
      <c r="B16" s="101"/>
      <c r="C16" s="101"/>
      <c r="D16" s="101"/>
      <c r="E16" s="5"/>
      <c r="F16" s="5"/>
      <c r="G16" s="69"/>
      <c r="H16" s="110"/>
      <c r="I16" s="111"/>
      <c r="J16" s="111"/>
      <c r="K16" s="112"/>
    </row>
    <row r="17" spans="1:11" ht="12.75">
      <c r="A17" s="106" t="s">
        <v>59</v>
      </c>
      <c r="B17" s="107"/>
      <c r="C17" s="107"/>
      <c r="D17" s="107"/>
      <c r="E17" s="5"/>
      <c r="F17" s="5"/>
      <c r="G17" s="69"/>
      <c r="H17" s="91"/>
      <c r="I17" s="92"/>
      <c r="J17" s="92"/>
      <c r="K17" s="81"/>
    </row>
    <row r="18" spans="1:11" ht="12.75">
      <c r="A18" s="100" t="s">
        <v>60</v>
      </c>
      <c r="B18" s="101"/>
      <c r="C18" s="101"/>
      <c r="D18" s="101"/>
      <c r="E18" s="5"/>
      <c r="F18" s="5"/>
      <c r="G18" s="69"/>
      <c r="H18" s="91"/>
      <c r="I18" s="92"/>
      <c r="J18" s="92"/>
      <c r="K18" s="81"/>
    </row>
    <row r="19" spans="1:11" ht="12.75">
      <c r="A19" s="108" t="s">
        <v>61</v>
      </c>
      <c r="B19" s="109"/>
      <c r="C19" s="109"/>
      <c r="D19" s="109"/>
      <c r="E19" s="5">
        <v>8</v>
      </c>
      <c r="F19" s="5">
        <v>1</v>
      </c>
      <c r="G19" s="69">
        <f>ROUND(E19*((1/0.875)^(F19)),0)</f>
        <v>9</v>
      </c>
      <c r="H19" s="91"/>
      <c r="I19" s="92"/>
      <c r="J19" s="92"/>
      <c r="K19" s="81"/>
    </row>
    <row r="20" spans="1:11" ht="12.75">
      <c r="A20" s="100"/>
      <c r="B20" s="101"/>
      <c r="C20" s="101"/>
      <c r="D20" s="101"/>
      <c r="E20" s="5"/>
      <c r="F20" s="5"/>
      <c r="G20" s="69"/>
      <c r="H20" s="91"/>
      <c r="I20" s="92"/>
      <c r="J20" s="92"/>
      <c r="K20" s="81"/>
    </row>
    <row r="21" spans="1:11" ht="12.75">
      <c r="A21" s="106" t="s">
        <v>62</v>
      </c>
      <c r="B21" s="107"/>
      <c r="C21" s="107"/>
      <c r="D21" s="107"/>
      <c r="E21" s="5"/>
      <c r="F21" s="5"/>
      <c r="G21" s="69"/>
      <c r="H21" s="91"/>
      <c r="I21" s="92"/>
      <c r="J21" s="92"/>
      <c r="K21" s="81"/>
    </row>
    <row r="22" spans="1:11" ht="12.75">
      <c r="A22" s="100" t="s">
        <v>63</v>
      </c>
      <c r="B22" s="101"/>
      <c r="C22" s="101"/>
      <c r="D22" s="101"/>
      <c r="E22" s="5"/>
      <c r="F22" s="5"/>
      <c r="G22" s="69"/>
      <c r="H22" s="91"/>
      <c r="I22" s="92"/>
      <c r="J22" s="92"/>
      <c r="K22" s="81"/>
    </row>
    <row r="23" spans="1:11" ht="12.75">
      <c r="A23" s="108" t="s">
        <v>64</v>
      </c>
      <c r="B23" s="109"/>
      <c r="C23" s="109"/>
      <c r="D23" s="109"/>
      <c r="E23" s="5">
        <v>22</v>
      </c>
      <c r="F23" s="5">
        <v>-5</v>
      </c>
      <c r="G23" s="69">
        <f>ROUND(E23*((1/0.875)^(F23)),0)</f>
        <v>11</v>
      </c>
      <c r="H23" s="91"/>
      <c r="I23" s="92"/>
      <c r="J23" s="92"/>
      <c r="K23" s="81"/>
    </row>
    <row r="24" spans="1:11" ht="12.75">
      <c r="A24" s="100"/>
      <c r="B24" s="101"/>
      <c r="C24" s="101"/>
      <c r="D24" s="101"/>
      <c r="E24" s="5"/>
      <c r="F24" s="5"/>
      <c r="G24" s="69"/>
      <c r="H24" s="91"/>
      <c r="I24" s="92"/>
      <c r="J24" s="92"/>
      <c r="K24" s="81"/>
    </row>
    <row r="25" spans="1:11" ht="12.75">
      <c r="A25" s="106" t="s">
        <v>65</v>
      </c>
      <c r="B25" s="107"/>
      <c r="C25" s="107"/>
      <c r="D25" s="107"/>
      <c r="E25" s="5"/>
      <c r="F25" s="5"/>
      <c r="G25" s="69"/>
      <c r="H25" s="91"/>
      <c r="I25" s="92"/>
      <c r="J25" s="92"/>
      <c r="K25" s="81"/>
    </row>
    <row r="26" spans="1:11" ht="12.75">
      <c r="A26" s="100" t="s">
        <v>66</v>
      </c>
      <c r="B26" s="101"/>
      <c r="C26" s="101"/>
      <c r="D26" s="101"/>
      <c r="E26" s="5"/>
      <c r="F26" s="5"/>
      <c r="G26" s="69"/>
      <c r="H26" s="91"/>
      <c r="I26" s="92"/>
      <c r="J26" s="92"/>
      <c r="K26" s="81"/>
    </row>
    <row r="27" spans="1:11" ht="12.75">
      <c r="A27" s="108" t="s">
        <v>67</v>
      </c>
      <c r="B27" s="109"/>
      <c r="C27" s="109"/>
      <c r="D27" s="109"/>
      <c r="E27" s="5">
        <v>21</v>
      </c>
      <c r="F27" s="5">
        <v>-3</v>
      </c>
      <c r="G27" s="69">
        <f>ROUND(E27*((1/0.875)^(F27)),0)</f>
        <v>14</v>
      </c>
      <c r="H27" s="91"/>
      <c r="I27" s="92"/>
      <c r="J27" s="92"/>
      <c r="K27" s="81"/>
    </row>
    <row r="28" spans="1:11" ht="12.75">
      <c r="A28" s="100"/>
      <c r="B28" s="101"/>
      <c r="C28" s="101"/>
      <c r="D28" s="101"/>
      <c r="E28" s="5"/>
      <c r="F28" s="5"/>
      <c r="G28" s="69"/>
      <c r="H28" s="91"/>
      <c r="I28" s="92"/>
      <c r="J28" s="92"/>
      <c r="K28" s="81"/>
    </row>
    <row r="29" spans="1:11" ht="12.75">
      <c r="A29" s="106" t="s">
        <v>68</v>
      </c>
      <c r="B29" s="107"/>
      <c r="C29" s="107"/>
      <c r="D29" s="107"/>
      <c r="E29" s="5"/>
      <c r="F29" s="5"/>
      <c r="G29" s="69"/>
      <c r="H29" s="91"/>
      <c r="I29" s="92"/>
      <c r="J29" s="92"/>
      <c r="K29" s="81"/>
    </row>
    <row r="30" spans="1:11" ht="12.75">
      <c r="A30" s="100" t="s">
        <v>69</v>
      </c>
      <c r="B30" s="101"/>
      <c r="C30" s="101"/>
      <c r="D30" s="101"/>
      <c r="E30" s="5">
        <v>2</v>
      </c>
      <c r="F30" s="5">
        <v>-3</v>
      </c>
      <c r="G30" s="69">
        <f>ROUND(E30*((1/0.875)^(F30)),0)</f>
        <v>1</v>
      </c>
      <c r="H30" s="91"/>
      <c r="I30" s="92"/>
      <c r="J30" s="92"/>
      <c r="K30" s="81"/>
    </row>
    <row r="31" spans="1:11" ht="12.75">
      <c r="A31" s="100" t="s">
        <v>70</v>
      </c>
      <c r="B31" s="101"/>
      <c r="C31" s="101"/>
      <c r="D31" s="101"/>
      <c r="E31" s="5"/>
      <c r="F31" s="5"/>
      <c r="G31" s="69"/>
      <c r="H31" s="91"/>
      <c r="I31" s="92"/>
      <c r="J31" s="92"/>
      <c r="K31" s="81"/>
    </row>
    <row r="32" spans="1:11" ht="12.75">
      <c r="A32" s="108" t="s">
        <v>71</v>
      </c>
      <c r="B32" s="109"/>
      <c r="C32" s="109"/>
      <c r="D32" s="109"/>
      <c r="E32" s="5"/>
      <c r="F32" s="5"/>
      <c r="G32" s="69"/>
      <c r="H32" s="91"/>
      <c r="I32" s="92"/>
      <c r="J32" s="92"/>
      <c r="K32" s="81"/>
    </row>
    <row r="33" spans="1:11" ht="12.75">
      <c r="A33" s="108" t="s">
        <v>72</v>
      </c>
      <c r="B33" s="109"/>
      <c r="C33" s="109"/>
      <c r="D33" s="109"/>
      <c r="E33" s="5">
        <v>22</v>
      </c>
      <c r="F33" s="5">
        <v>-7</v>
      </c>
      <c r="G33" s="69">
        <f>ROUND(E33*((1/0.875)^(F33)),0)</f>
        <v>9</v>
      </c>
      <c r="H33" s="91"/>
      <c r="I33" s="92"/>
      <c r="J33" s="92"/>
      <c r="K33" s="81"/>
    </row>
    <row r="34" spans="1:11" ht="12.75">
      <c r="A34" s="100" t="s">
        <v>73</v>
      </c>
      <c r="B34" s="101"/>
      <c r="C34" s="101"/>
      <c r="D34" s="101"/>
      <c r="E34" s="5">
        <v>4</v>
      </c>
      <c r="F34" s="5">
        <v>0</v>
      </c>
      <c r="G34" s="69">
        <f>ROUND(E34*((1/0.875)^(F34)),0)</f>
        <v>4</v>
      </c>
      <c r="H34" s="91"/>
      <c r="I34" s="92"/>
      <c r="J34" s="92"/>
      <c r="K34" s="81"/>
    </row>
    <row r="35" spans="1:11" ht="12.75">
      <c r="A35" s="100" t="s">
        <v>74</v>
      </c>
      <c r="B35" s="101"/>
      <c r="C35" s="101"/>
      <c r="D35" s="101"/>
      <c r="E35" s="5"/>
      <c r="F35" s="5"/>
      <c r="G35" s="69"/>
      <c r="H35" s="91"/>
      <c r="I35" s="92"/>
      <c r="J35" s="92"/>
      <c r="K35" s="81"/>
    </row>
    <row r="36" spans="1:11" ht="12.75">
      <c r="A36" s="100"/>
      <c r="B36" s="101"/>
      <c r="C36" s="101"/>
      <c r="D36" s="101"/>
      <c r="E36" s="5"/>
      <c r="F36" s="5"/>
      <c r="G36" s="69"/>
      <c r="H36" s="91"/>
      <c r="I36" s="92"/>
      <c r="J36" s="92"/>
      <c r="K36" s="81"/>
    </row>
    <row r="37" spans="1:11" ht="12.75">
      <c r="A37" s="106" t="s">
        <v>75</v>
      </c>
      <c r="B37" s="107"/>
      <c r="C37" s="107"/>
      <c r="D37" s="107"/>
      <c r="E37" s="5"/>
      <c r="F37" s="5"/>
      <c r="G37" s="69"/>
      <c r="H37" s="91"/>
      <c r="I37" s="92"/>
      <c r="J37" s="92"/>
      <c r="K37" s="81"/>
    </row>
    <row r="38" spans="1:11" ht="12.75">
      <c r="A38" s="100" t="s">
        <v>76</v>
      </c>
      <c r="B38" s="101"/>
      <c r="C38" s="101"/>
      <c r="D38" s="101"/>
      <c r="E38" s="5">
        <v>5</v>
      </c>
      <c r="F38" s="5"/>
      <c r="G38" s="69">
        <f>ROUND(E38*((1/0.875)^(F38)),0)</f>
        <v>5</v>
      </c>
      <c r="H38" s="91"/>
      <c r="I38" s="92"/>
      <c r="J38" s="92"/>
      <c r="K38" s="81"/>
    </row>
    <row r="39" spans="1:11" ht="12.75">
      <c r="A39" s="100" t="s">
        <v>77</v>
      </c>
      <c r="B39" s="101"/>
      <c r="C39" s="101"/>
      <c r="D39" s="101"/>
      <c r="E39" s="5">
        <v>5</v>
      </c>
      <c r="F39" s="5"/>
      <c r="G39" s="69">
        <f>ROUND(E39*((1/0.875)^(F39)),0)</f>
        <v>5</v>
      </c>
      <c r="H39" s="91"/>
      <c r="I39" s="92"/>
      <c r="J39" s="92"/>
      <c r="K39" s="81"/>
    </row>
    <row r="40" spans="1:11" ht="12.75">
      <c r="A40" s="100" t="s">
        <v>78</v>
      </c>
      <c r="B40" s="101"/>
      <c r="C40" s="101"/>
      <c r="D40" s="101"/>
      <c r="E40" s="5">
        <v>5</v>
      </c>
      <c r="F40" s="5"/>
      <c r="G40" s="69">
        <f>ROUND(E40*((1/0.875)^(F40)),0)</f>
        <v>5</v>
      </c>
      <c r="H40" s="91"/>
      <c r="I40" s="92"/>
      <c r="J40" s="92"/>
      <c r="K40" s="81"/>
    </row>
    <row r="41" spans="1:11" ht="12.75">
      <c r="A41" s="100" t="s">
        <v>79</v>
      </c>
      <c r="B41" s="101"/>
      <c r="C41" s="101"/>
      <c r="D41" s="101"/>
      <c r="E41" s="5">
        <v>5</v>
      </c>
      <c r="F41" s="5"/>
      <c r="G41" s="69">
        <f>ROUND(E41*((1/0.875)^(F41)),0)</f>
        <v>5</v>
      </c>
      <c r="H41" s="91"/>
      <c r="I41" s="92"/>
      <c r="J41" s="92"/>
      <c r="K41" s="81"/>
    </row>
    <row r="42" spans="1:11" ht="12.75">
      <c r="A42" s="100" t="s">
        <v>80</v>
      </c>
      <c r="B42" s="101"/>
      <c r="C42" s="101"/>
      <c r="D42" s="101"/>
      <c r="E42" s="5">
        <v>5</v>
      </c>
      <c r="F42" s="5"/>
      <c r="G42" s="69">
        <f>ROUND(E42*((1/0.875)^(F42)),0)</f>
        <v>5</v>
      </c>
      <c r="H42" s="91"/>
      <c r="I42" s="92"/>
      <c r="J42" s="92"/>
      <c r="K42" s="81"/>
    </row>
    <row r="43" spans="1:11" ht="12.75">
      <c r="A43" s="100"/>
      <c r="B43" s="101"/>
      <c r="C43" s="101"/>
      <c r="D43" s="101"/>
      <c r="E43" s="5"/>
      <c r="F43" s="5"/>
      <c r="G43" s="69"/>
      <c r="H43" s="91"/>
      <c r="I43" s="92"/>
      <c r="J43" s="92"/>
      <c r="K43" s="81"/>
    </row>
    <row r="44" spans="1:11" ht="12.75">
      <c r="A44" s="100"/>
      <c r="B44" s="101"/>
      <c r="C44" s="101"/>
      <c r="D44" s="101"/>
      <c r="E44" s="5"/>
      <c r="F44" s="5"/>
      <c r="G44" s="69"/>
      <c r="H44" s="91"/>
      <c r="I44" s="92"/>
      <c r="J44" s="92"/>
      <c r="K44" s="81"/>
    </row>
    <row r="45" spans="1:11" ht="12.75">
      <c r="A45" s="100"/>
      <c r="B45" s="101"/>
      <c r="C45" s="101"/>
      <c r="D45" s="101"/>
      <c r="E45" s="5"/>
      <c r="F45" s="5"/>
      <c r="G45" s="69"/>
      <c r="H45" s="91"/>
      <c r="I45" s="92"/>
      <c r="J45" s="92"/>
      <c r="K45" s="81"/>
    </row>
    <row r="46" spans="1:11" ht="12.75">
      <c r="A46" s="102" t="s">
        <v>36</v>
      </c>
      <c r="B46" s="90"/>
      <c r="C46" s="90"/>
      <c r="D46" s="90"/>
      <c r="E46" s="90"/>
      <c r="F46" s="90"/>
      <c r="G46" s="37">
        <f>SUM(G13:G45)+G11</f>
        <v>178</v>
      </c>
      <c r="H46" s="87" t="s">
        <v>40</v>
      </c>
      <c r="I46" s="88"/>
      <c r="J46" s="88"/>
      <c r="K46" s="89"/>
    </row>
    <row r="47" spans="1:11" ht="12.75">
      <c r="A47" s="103" t="s">
        <v>34</v>
      </c>
      <c r="B47" s="104"/>
      <c r="C47" s="104"/>
      <c r="D47" s="104"/>
      <c r="E47" s="104"/>
      <c r="F47" s="104"/>
      <c r="G47" s="26" t="s">
        <v>38</v>
      </c>
      <c r="H47" s="103" t="s">
        <v>21</v>
      </c>
      <c r="I47" s="104"/>
      <c r="J47" s="104"/>
      <c r="K47" s="105"/>
    </row>
    <row r="48" spans="1:11" ht="12.75">
      <c r="A48" s="100" t="s">
        <v>81</v>
      </c>
      <c r="B48" s="101"/>
      <c r="C48" s="101"/>
      <c r="D48" s="101"/>
      <c r="E48" s="101"/>
      <c r="F48" s="101"/>
      <c r="G48" s="19">
        <v>10</v>
      </c>
      <c r="H48" s="38" t="s">
        <v>43</v>
      </c>
      <c r="I48" s="85" t="s">
        <v>82</v>
      </c>
      <c r="J48" s="85"/>
      <c r="K48" s="86"/>
    </row>
    <row r="49" spans="1:11" ht="12.75">
      <c r="A49" s="100"/>
      <c r="B49" s="101"/>
      <c r="C49" s="101"/>
      <c r="D49" s="101"/>
      <c r="E49" s="101"/>
      <c r="F49" s="101"/>
      <c r="G49" s="19"/>
      <c r="H49" s="38" t="s">
        <v>44</v>
      </c>
      <c r="I49" s="85" t="s">
        <v>83</v>
      </c>
      <c r="J49" s="85"/>
      <c r="K49" s="86"/>
    </row>
    <row r="50" spans="1:11" ht="12.75">
      <c r="A50" s="100" t="s">
        <v>108</v>
      </c>
      <c r="B50" s="101"/>
      <c r="C50" s="101"/>
      <c r="D50" s="101"/>
      <c r="E50" s="101"/>
      <c r="F50" s="101"/>
      <c r="G50" s="19">
        <v>5</v>
      </c>
      <c r="H50" s="38" t="s">
        <v>45</v>
      </c>
      <c r="I50" s="85" t="s">
        <v>84</v>
      </c>
      <c r="J50" s="85"/>
      <c r="K50" s="86"/>
    </row>
    <row r="51" spans="1:11" ht="12.75">
      <c r="A51" s="100"/>
      <c r="B51" s="101"/>
      <c r="C51" s="101"/>
      <c r="D51" s="101"/>
      <c r="E51" s="101"/>
      <c r="F51" s="101"/>
      <c r="G51" s="19"/>
      <c r="H51" s="38" t="s">
        <v>46</v>
      </c>
      <c r="I51" s="85" t="s">
        <v>85</v>
      </c>
      <c r="J51" s="85"/>
      <c r="K51" s="86"/>
    </row>
    <row r="52" spans="1:11" ht="12.75">
      <c r="A52" s="100" t="s">
        <v>86</v>
      </c>
      <c r="B52" s="101"/>
      <c r="C52" s="101"/>
      <c r="D52" s="101"/>
      <c r="E52" s="101"/>
      <c r="F52" s="101"/>
      <c r="G52" s="19">
        <v>10</v>
      </c>
      <c r="H52" s="91" t="s">
        <v>88</v>
      </c>
      <c r="I52" s="92"/>
      <c r="J52" s="92"/>
      <c r="K52" s="81"/>
    </row>
    <row r="53" spans="1:11" ht="12.75">
      <c r="A53" s="100"/>
      <c r="B53" s="101"/>
      <c r="C53" s="101"/>
      <c r="D53" s="101"/>
      <c r="E53" s="101"/>
      <c r="F53" s="101"/>
      <c r="G53" s="19"/>
      <c r="H53" s="91"/>
      <c r="I53" s="92"/>
      <c r="J53" s="92"/>
      <c r="K53" s="81"/>
    </row>
    <row r="54" spans="1:11" ht="12.75">
      <c r="A54" s="100" t="s">
        <v>87</v>
      </c>
      <c r="B54" s="101"/>
      <c r="C54" s="101"/>
      <c r="D54" s="101"/>
      <c r="E54" s="101"/>
      <c r="F54" s="101"/>
      <c r="G54" s="19">
        <v>25</v>
      </c>
      <c r="H54" s="91"/>
      <c r="I54" s="92"/>
      <c r="J54" s="92"/>
      <c r="K54" s="81"/>
    </row>
    <row r="55" spans="1:11" ht="12.75">
      <c r="A55" s="100"/>
      <c r="B55" s="101"/>
      <c r="C55" s="101"/>
      <c r="D55" s="101"/>
      <c r="E55" s="101"/>
      <c r="F55" s="101"/>
      <c r="G55" s="19"/>
      <c r="H55" s="82"/>
      <c r="I55" s="83"/>
      <c r="J55" s="83"/>
      <c r="K55" s="84"/>
    </row>
    <row r="56" spans="1:11" ht="12.75">
      <c r="A56" s="100"/>
      <c r="B56" s="101"/>
      <c r="C56" s="101"/>
      <c r="D56" s="101"/>
      <c r="E56" s="101"/>
      <c r="F56" s="101"/>
      <c r="G56" s="19"/>
      <c r="H56" s="147" t="s">
        <v>118</v>
      </c>
      <c r="I56" s="148"/>
      <c r="J56" s="148"/>
      <c r="K56" s="149"/>
    </row>
    <row r="57" spans="1:11" ht="12.75">
      <c r="A57" s="100"/>
      <c r="B57" s="101"/>
      <c r="C57" s="101"/>
      <c r="D57" s="101"/>
      <c r="E57" s="101"/>
      <c r="F57" s="101"/>
      <c r="G57" s="19"/>
      <c r="H57" s="150"/>
      <c r="I57" s="151"/>
      <c r="J57" s="151"/>
      <c r="K57" s="152"/>
    </row>
    <row r="58" spans="1:11" ht="12.75">
      <c r="A58" s="102" t="s">
        <v>39</v>
      </c>
      <c r="B58" s="90"/>
      <c r="C58" s="90"/>
      <c r="D58" s="90"/>
      <c r="E58" s="90"/>
      <c r="F58" s="90"/>
      <c r="G58" s="37">
        <f>SUM(G48:G57)</f>
        <v>50</v>
      </c>
      <c r="H58" s="153"/>
      <c r="I58" s="154"/>
      <c r="J58" s="154"/>
      <c r="K58" s="155"/>
    </row>
  </sheetData>
  <mergeCells count="78">
    <mergeCell ref="A1:K1"/>
    <mergeCell ref="B2:D2"/>
    <mergeCell ref="J2:K2"/>
    <mergeCell ref="A3:G3"/>
    <mergeCell ref="H3:K3"/>
    <mergeCell ref="D4:F4"/>
    <mergeCell ref="J4:K4"/>
    <mergeCell ref="D5:F5"/>
    <mergeCell ref="J5:K5"/>
    <mergeCell ref="D6:F6"/>
    <mergeCell ref="J6:K6"/>
    <mergeCell ref="D7:F7"/>
    <mergeCell ref="D8:F8"/>
    <mergeCell ref="J8:K8"/>
    <mergeCell ref="D9:F9"/>
    <mergeCell ref="J9:K9"/>
    <mergeCell ref="D10:F10"/>
    <mergeCell ref="A11:F11"/>
    <mergeCell ref="A12:D12"/>
    <mergeCell ref="J12:K12"/>
    <mergeCell ref="A13:D13"/>
    <mergeCell ref="J13:K13"/>
    <mergeCell ref="A14:D14"/>
    <mergeCell ref="J14:K14"/>
    <mergeCell ref="A15:D15"/>
    <mergeCell ref="J15:K15"/>
    <mergeCell ref="A16:D16"/>
    <mergeCell ref="H16:K45"/>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F46"/>
    <mergeCell ref="H46:K46"/>
    <mergeCell ref="A47:F47"/>
    <mergeCell ref="H47:K47"/>
    <mergeCell ref="A48:F48"/>
    <mergeCell ref="I48:K48"/>
    <mergeCell ref="A49:F49"/>
    <mergeCell ref="I49:K49"/>
    <mergeCell ref="A50:F50"/>
    <mergeCell ref="I50:K50"/>
    <mergeCell ref="A51:F51"/>
    <mergeCell ref="I51:K51"/>
    <mergeCell ref="A52:F52"/>
    <mergeCell ref="H52:K55"/>
    <mergeCell ref="A53:F53"/>
    <mergeCell ref="A54:F54"/>
    <mergeCell ref="A55:F55"/>
    <mergeCell ref="A56:F56"/>
    <mergeCell ref="H56:K58"/>
    <mergeCell ref="A57:F57"/>
    <mergeCell ref="A58:F58"/>
  </mergeCells>
  <printOptions horizontalCentered="1" verticalCentered="1"/>
  <pageMargins left="0.5" right="0.5" top="0.5" bottom="0.5"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P123"/>
  <sheetViews>
    <sheetView workbookViewId="0" topLeftCell="A1">
      <selection activeCell="B2" sqref="B2:D2"/>
    </sheetView>
  </sheetViews>
  <sheetFormatPr defaultColWidth="9.140625" defaultRowHeight="12.75"/>
  <cols>
    <col min="1" max="1" width="9.7109375" style="7" customWidth="1"/>
    <col min="2" max="3" width="5.7109375" style="7" customWidth="1"/>
    <col min="4" max="4" width="18.28125" style="7" customWidth="1"/>
    <col min="5" max="6" width="9.28125" style="7" customWidth="1"/>
    <col min="7" max="7" width="5.7109375" style="7" customWidth="1"/>
    <col min="8" max="8" width="11.7109375" style="7" customWidth="1"/>
    <col min="9" max="9" width="5.7109375" style="7" customWidth="1"/>
    <col min="10" max="10" width="10.7109375" style="7" customWidth="1"/>
    <col min="11" max="11" width="5.7109375" style="7" customWidth="1"/>
    <col min="12" max="12" width="9.140625" style="4" customWidth="1"/>
    <col min="13" max="16" width="9.140625" style="39" customWidth="1"/>
    <col min="17" max="16384" width="9.140625" style="4" customWidth="1"/>
  </cols>
  <sheetData>
    <row r="1" spans="1:11" ht="13.5" thickBot="1">
      <c r="A1" s="122" t="s">
        <v>47</v>
      </c>
      <c r="B1" s="123"/>
      <c r="C1" s="123"/>
      <c r="D1" s="123"/>
      <c r="E1" s="123"/>
      <c r="F1" s="123"/>
      <c r="G1" s="123"/>
      <c r="H1" s="123"/>
      <c r="I1" s="123"/>
      <c r="J1" s="123"/>
      <c r="K1" s="124"/>
    </row>
    <row r="2" spans="1:16" ht="12.75">
      <c r="A2" s="24" t="s">
        <v>0</v>
      </c>
      <c r="B2" s="145"/>
      <c r="C2" s="145"/>
      <c r="D2" s="146"/>
      <c r="E2" s="24" t="s">
        <v>1</v>
      </c>
      <c r="F2" s="1"/>
      <c r="G2" s="24" t="s">
        <v>2</v>
      </c>
      <c r="H2" s="1"/>
      <c r="I2" s="24" t="s">
        <v>3</v>
      </c>
      <c r="J2" s="145"/>
      <c r="K2" s="146"/>
      <c r="M2" s="77"/>
      <c r="N2" s="80" t="s">
        <v>106</v>
      </c>
      <c r="O2" s="78"/>
      <c r="P2" s="79"/>
    </row>
    <row r="3" spans="1:16" ht="12.75">
      <c r="A3" s="103" t="s">
        <v>4</v>
      </c>
      <c r="B3" s="104"/>
      <c r="C3" s="104"/>
      <c r="D3" s="104"/>
      <c r="E3" s="104"/>
      <c r="F3" s="104"/>
      <c r="G3" s="105"/>
      <c r="H3" s="103" t="s">
        <v>6</v>
      </c>
      <c r="I3" s="104"/>
      <c r="J3" s="104"/>
      <c r="K3" s="105"/>
      <c r="M3" s="44" t="s">
        <v>94</v>
      </c>
      <c r="N3" s="45" t="s">
        <v>107</v>
      </c>
      <c r="O3" s="45" t="s">
        <v>95</v>
      </c>
      <c r="P3" s="46" t="s">
        <v>105</v>
      </c>
    </row>
    <row r="4" spans="1:16" ht="12.75">
      <c r="A4" s="28"/>
      <c r="B4" s="29" t="s">
        <v>8</v>
      </c>
      <c r="C4" s="29" t="s">
        <v>9</v>
      </c>
      <c r="D4" s="120" t="s">
        <v>10</v>
      </c>
      <c r="E4" s="120"/>
      <c r="F4" s="120"/>
      <c r="G4" s="30" t="s">
        <v>11</v>
      </c>
      <c r="H4" s="27" t="s">
        <v>25</v>
      </c>
      <c r="I4" s="9">
        <f>B5</f>
        <v>0</v>
      </c>
      <c r="J4" s="118" t="s">
        <v>28</v>
      </c>
      <c r="K4" s="121"/>
      <c r="M4" s="47">
        <v>1</v>
      </c>
      <c r="N4" s="48">
        <v>1</v>
      </c>
      <c r="O4" s="49" t="s">
        <v>96</v>
      </c>
      <c r="P4" s="50">
        <v>0.75</v>
      </c>
    </row>
    <row r="5" spans="1:16" ht="12.75">
      <c r="A5" s="31" t="s">
        <v>16</v>
      </c>
      <c r="B5" s="2"/>
      <c r="C5" s="36">
        <f aca="true" t="shared" si="0" ref="C5:C10">IF(B5,(LOOKUP($B5,$M$4:$M$123,$O$4:$O$123)),"")</f>
      </c>
      <c r="D5" s="138"/>
      <c r="E5" s="138"/>
      <c r="F5" s="138"/>
      <c r="G5" s="10">
        <f aca="true" t="shared" si="1" ref="G5:G10">B5</f>
        <v>0</v>
      </c>
      <c r="H5" s="27" t="s">
        <v>26</v>
      </c>
      <c r="I5" s="2">
        <v>8</v>
      </c>
      <c r="J5" s="138"/>
      <c r="K5" s="144"/>
      <c r="M5" s="63">
        <f>M4+1</f>
        <v>2</v>
      </c>
      <c r="N5" s="73">
        <v>2</v>
      </c>
      <c r="O5" s="41" t="s">
        <v>97</v>
      </c>
      <c r="P5" s="64">
        <v>1.5</v>
      </c>
    </row>
    <row r="6" spans="1:16" ht="12.75">
      <c r="A6" s="31" t="s">
        <v>17</v>
      </c>
      <c r="B6" s="2"/>
      <c r="C6" s="36">
        <f t="shared" si="0"/>
      </c>
      <c r="D6" s="138"/>
      <c r="E6" s="138"/>
      <c r="F6" s="138"/>
      <c r="G6" s="10">
        <f t="shared" si="1"/>
        <v>0</v>
      </c>
      <c r="H6" s="27" t="s">
        <v>27</v>
      </c>
      <c r="I6" s="11" t="e">
        <f>I8/I7</f>
        <v>#VALUE!</v>
      </c>
      <c r="J6" s="138"/>
      <c r="K6" s="144"/>
      <c r="M6" s="65">
        <f aca="true" t="shared" si="2" ref="M6:M69">M5+1</f>
        <v>3</v>
      </c>
      <c r="N6" s="75">
        <v>2</v>
      </c>
      <c r="O6" s="42" t="s">
        <v>97</v>
      </c>
      <c r="P6" s="66">
        <v>2.25</v>
      </c>
    </row>
    <row r="7" spans="1:16" ht="12.75">
      <c r="A7" s="31" t="s">
        <v>18</v>
      </c>
      <c r="B7" s="2"/>
      <c r="C7" s="36">
        <f t="shared" si="0"/>
      </c>
      <c r="D7" s="138"/>
      <c r="E7" s="138"/>
      <c r="F7" s="138"/>
      <c r="G7" s="10">
        <f t="shared" si="1"/>
        <v>0</v>
      </c>
      <c r="H7" s="27" t="s">
        <v>12</v>
      </c>
      <c r="I7" s="2">
        <v>80</v>
      </c>
      <c r="J7" s="33" t="s">
        <v>13</v>
      </c>
      <c r="K7" s="69" t="str">
        <f>IF(I7,(LOOKUP(($I7/10),$P$4:$P$123,$O$4:$O$123)),"")</f>
        <v>d4</v>
      </c>
      <c r="M7" s="51">
        <f t="shared" si="2"/>
        <v>4</v>
      </c>
      <c r="N7" s="70">
        <v>3</v>
      </c>
      <c r="O7" s="52" t="s">
        <v>98</v>
      </c>
      <c r="P7" s="53">
        <v>3</v>
      </c>
    </row>
    <row r="8" spans="1:16" ht="12.75">
      <c r="A8" s="31" t="s">
        <v>19</v>
      </c>
      <c r="B8" s="2"/>
      <c r="C8" s="36">
        <f t="shared" si="0"/>
      </c>
      <c r="D8" s="138"/>
      <c r="E8" s="138"/>
      <c r="F8" s="138"/>
      <c r="G8" s="10">
        <f t="shared" si="1"/>
        <v>0</v>
      </c>
      <c r="H8" s="27" t="s">
        <v>29</v>
      </c>
      <c r="I8" s="11">
        <f>IF(B5,(LOOKUP($B5,$M$4:$M$123,$P$4:$P$123)*10),"")</f>
      </c>
      <c r="J8" s="138"/>
      <c r="K8" s="144"/>
      <c r="M8" s="57">
        <f t="shared" si="2"/>
        <v>5</v>
      </c>
      <c r="N8" s="71">
        <v>3</v>
      </c>
      <c r="O8" s="58" t="s">
        <v>98</v>
      </c>
      <c r="P8" s="59">
        <v>4</v>
      </c>
    </row>
    <row r="9" spans="1:16" ht="12.75">
      <c r="A9" s="31" t="s">
        <v>5</v>
      </c>
      <c r="B9" s="2"/>
      <c r="C9" s="36">
        <f t="shared" si="0"/>
      </c>
      <c r="D9" s="138"/>
      <c r="E9" s="138"/>
      <c r="F9" s="138"/>
      <c r="G9" s="10">
        <f t="shared" si="1"/>
        <v>0</v>
      </c>
      <c r="H9" s="27" t="s">
        <v>30</v>
      </c>
      <c r="I9" s="11">
        <f>B10</f>
        <v>0</v>
      </c>
      <c r="J9" s="118" t="s">
        <v>28</v>
      </c>
      <c r="K9" s="119"/>
      <c r="M9" s="54">
        <f t="shared" si="2"/>
        <v>6</v>
      </c>
      <c r="N9" s="72">
        <v>3</v>
      </c>
      <c r="O9" s="55" t="s">
        <v>98</v>
      </c>
      <c r="P9" s="56">
        <v>5</v>
      </c>
    </row>
    <row r="10" spans="1:16" ht="12.75">
      <c r="A10" s="31" t="s">
        <v>20</v>
      </c>
      <c r="B10" s="2"/>
      <c r="C10" s="36">
        <f t="shared" si="0"/>
      </c>
      <c r="D10" s="138"/>
      <c r="E10" s="138"/>
      <c r="F10" s="138"/>
      <c r="G10" s="10">
        <f t="shared" si="1"/>
        <v>0</v>
      </c>
      <c r="H10" s="27" t="s">
        <v>31</v>
      </c>
      <c r="I10" s="2" t="s">
        <v>42</v>
      </c>
      <c r="J10" s="33" t="s">
        <v>32</v>
      </c>
      <c r="K10" s="3" t="s">
        <v>42</v>
      </c>
      <c r="M10" s="63">
        <f t="shared" si="2"/>
        <v>7</v>
      </c>
      <c r="N10" s="73">
        <v>4</v>
      </c>
      <c r="O10" s="41" t="s">
        <v>42</v>
      </c>
      <c r="P10" s="64">
        <v>6</v>
      </c>
    </row>
    <row r="11" spans="1:16" ht="12.75">
      <c r="A11" s="102" t="s">
        <v>7</v>
      </c>
      <c r="B11" s="90"/>
      <c r="C11" s="90"/>
      <c r="D11" s="90"/>
      <c r="E11" s="90"/>
      <c r="F11" s="90"/>
      <c r="G11" s="37">
        <f>SUM(G5:G10)</f>
        <v>0</v>
      </c>
      <c r="H11" s="32" t="s">
        <v>14</v>
      </c>
      <c r="I11" s="40"/>
      <c r="J11" s="34" t="s">
        <v>15</v>
      </c>
      <c r="K11" s="37">
        <f>IF(I11,(LOOKUP($I11,M4:M123,O4:O123)),"")</f>
      </c>
      <c r="M11" s="67">
        <f t="shared" si="2"/>
        <v>8</v>
      </c>
      <c r="N11" s="74">
        <v>4</v>
      </c>
      <c r="O11" s="43" t="s">
        <v>42</v>
      </c>
      <c r="P11" s="68">
        <v>7.5</v>
      </c>
    </row>
    <row r="12" spans="1:16" ht="12.75">
      <c r="A12" s="103" t="s">
        <v>22</v>
      </c>
      <c r="B12" s="104"/>
      <c r="C12" s="104"/>
      <c r="D12" s="104"/>
      <c r="E12" s="25" t="s">
        <v>23</v>
      </c>
      <c r="F12" s="25" t="s">
        <v>24</v>
      </c>
      <c r="G12" s="26" t="s">
        <v>11</v>
      </c>
      <c r="H12" s="35" t="s">
        <v>33</v>
      </c>
      <c r="I12" s="8">
        <v>100</v>
      </c>
      <c r="J12" s="103" t="s">
        <v>37</v>
      </c>
      <c r="K12" s="105"/>
      <c r="M12" s="67">
        <f t="shared" si="2"/>
        <v>9</v>
      </c>
      <c r="N12" s="74">
        <v>4</v>
      </c>
      <c r="O12" s="43" t="s">
        <v>42</v>
      </c>
      <c r="P12" s="68">
        <v>9</v>
      </c>
    </row>
    <row r="13" spans="1:16" ht="12.75">
      <c r="A13" s="139"/>
      <c r="B13" s="140"/>
      <c r="C13" s="140"/>
      <c r="D13" s="140"/>
      <c r="E13" s="2"/>
      <c r="F13" s="2"/>
      <c r="G13" s="69">
        <f>IF(E13,ROUND(E13*((1/0.875)^(F13)),0),"")</f>
      </c>
      <c r="H13" s="33" t="s">
        <v>34</v>
      </c>
      <c r="I13" s="36">
        <f>G58</f>
        <v>0</v>
      </c>
      <c r="J13" s="143"/>
      <c r="K13" s="144"/>
      <c r="M13" s="65">
        <f t="shared" si="2"/>
        <v>10</v>
      </c>
      <c r="N13" s="75">
        <v>4</v>
      </c>
      <c r="O13" s="42" t="s">
        <v>42</v>
      </c>
      <c r="P13" s="66">
        <v>10.5</v>
      </c>
    </row>
    <row r="14" spans="1:16" ht="12.75">
      <c r="A14" s="139"/>
      <c r="B14" s="140"/>
      <c r="C14" s="140"/>
      <c r="D14" s="140"/>
      <c r="E14" s="2"/>
      <c r="F14" s="2"/>
      <c r="G14" s="69">
        <f aca="true" t="shared" si="3" ref="G14:G45">IF(E14,ROUND(E14*((1/0.875)^(F14)),0),"")</f>
      </c>
      <c r="H14" s="33" t="s">
        <v>35</v>
      </c>
      <c r="I14" s="2"/>
      <c r="J14" s="103" t="s">
        <v>41</v>
      </c>
      <c r="K14" s="105"/>
      <c r="M14" s="51">
        <f t="shared" si="2"/>
        <v>11</v>
      </c>
      <c r="N14" s="70">
        <v>5</v>
      </c>
      <c r="O14" s="52" t="s">
        <v>53</v>
      </c>
      <c r="P14" s="53">
        <v>12</v>
      </c>
    </row>
    <row r="15" spans="1:16" ht="12.75">
      <c r="A15" s="139"/>
      <c r="B15" s="140"/>
      <c r="C15" s="140"/>
      <c r="D15" s="140"/>
      <c r="E15" s="2"/>
      <c r="F15" s="2"/>
      <c r="G15" s="69">
        <f t="shared" si="3"/>
      </c>
      <c r="H15" s="33" t="s">
        <v>36</v>
      </c>
      <c r="I15" s="36">
        <f>SUM(I12:I14)</f>
        <v>100</v>
      </c>
      <c r="J15" s="113">
        <f>I15-G46</f>
        <v>100</v>
      </c>
      <c r="K15" s="114"/>
      <c r="M15" s="57">
        <f t="shared" si="2"/>
        <v>12</v>
      </c>
      <c r="N15" s="71">
        <v>5</v>
      </c>
      <c r="O15" s="58" t="s">
        <v>53</v>
      </c>
      <c r="P15" s="59">
        <v>14.4</v>
      </c>
    </row>
    <row r="16" spans="1:16" ht="12.75">
      <c r="A16" s="139"/>
      <c r="B16" s="140"/>
      <c r="C16" s="140"/>
      <c r="D16" s="140"/>
      <c r="E16" s="2"/>
      <c r="F16" s="2"/>
      <c r="G16" s="69">
        <f t="shared" si="3"/>
      </c>
      <c r="H16" s="127"/>
      <c r="I16" s="128"/>
      <c r="J16" s="128"/>
      <c r="K16" s="129"/>
      <c r="M16" s="57">
        <f t="shared" si="2"/>
        <v>13</v>
      </c>
      <c r="N16" s="71">
        <v>5</v>
      </c>
      <c r="O16" s="58" t="s">
        <v>53</v>
      </c>
      <c r="P16" s="59">
        <v>16.8</v>
      </c>
    </row>
    <row r="17" spans="1:16" ht="12.75">
      <c r="A17" s="139"/>
      <c r="B17" s="140"/>
      <c r="C17" s="140"/>
      <c r="D17" s="140"/>
      <c r="E17" s="2"/>
      <c r="F17" s="2"/>
      <c r="G17" s="69">
        <f t="shared" si="3"/>
      </c>
      <c r="H17" s="130"/>
      <c r="I17" s="131"/>
      <c r="J17" s="131"/>
      <c r="K17" s="132"/>
      <c r="M17" s="57">
        <f t="shared" si="2"/>
        <v>14</v>
      </c>
      <c r="N17" s="71">
        <v>5</v>
      </c>
      <c r="O17" s="58" t="s">
        <v>53</v>
      </c>
      <c r="P17" s="59">
        <v>19.2</v>
      </c>
    </row>
    <row r="18" spans="1:16" ht="12.75">
      <c r="A18" s="139"/>
      <c r="B18" s="140"/>
      <c r="C18" s="140"/>
      <c r="D18" s="140"/>
      <c r="E18" s="2"/>
      <c r="F18" s="2"/>
      <c r="G18" s="69">
        <f t="shared" si="3"/>
      </c>
      <c r="H18" s="130"/>
      <c r="I18" s="131"/>
      <c r="J18" s="131"/>
      <c r="K18" s="132"/>
      <c r="M18" s="54">
        <f t="shared" si="2"/>
        <v>15</v>
      </c>
      <c r="N18" s="72">
        <v>5</v>
      </c>
      <c r="O18" s="55" t="s">
        <v>53</v>
      </c>
      <c r="P18" s="56">
        <v>21.6</v>
      </c>
    </row>
    <row r="19" spans="1:16" ht="12.75">
      <c r="A19" s="139"/>
      <c r="B19" s="140"/>
      <c r="C19" s="140"/>
      <c r="D19" s="140"/>
      <c r="E19" s="2"/>
      <c r="F19" s="2"/>
      <c r="G19" s="69">
        <f t="shared" si="3"/>
      </c>
      <c r="H19" s="130"/>
      <c r="I19" s="131"/>
      <c r="J19" s="131"/>
      <c r="K19" s="132"/>
      <c r="M19" s="63">
        <f t="shared" si="2"/>
        <v>16</v>
      </c>
      <c r="N19" s="73">
        <v>6</v>
      </c>
      <c r="O19" s="41" t="s">
        <v>55</v>
      </c>
      <c r="P19" s="64">
        <v>24</v>
      </c>
    </row>
    <row r="20" spans="1:16" ht="12.75">
      <c r="A20" s="139"/>
      <c r="B20" s="140"/>
      <c r="C20" s="140"/>
      <c r="D20" s="140"/>
      <c r="E20" s="2"/>
      <c r="F20" s="2"/>
      <c r="G20" s="69">
        <f t="shared" si="3"/>
      </c>
      <c r="H20" s="130"/>
      <c r="I20" s="131"/>
      <c r="J20" s="131"/>
      <c r="K20" s="132"/>
      <c r="M20" s="67">
        <f t="shared" si="2"/>
        <v>17</v>
      </c>
      <c r="N20" s="74">
        <v>6</v>
      </c>
      <c r="O20" s="43" t="s">
        <v>55</v>
      </c>
      <c r="P20" s="68">
        <v>28</v>
      </c>
    </row>
    <row r="21" spans="1:16" ht="12.75">
      <c r="A21" s="139"/>
      <c r="B21" s="140"/>
      <c r="C21" s="140"/>
      <c r="D21" s="140"/>
      <c r="E21" s="2"/>
      <c r="F21" s="2"/>
      <c r="G21" s="69">
        <f t="shared" si="3"/>
      </c>
      <c r="H21" s="130"/>
      <c r="I21" s="131"/>
      <c r="J21" s="131"/>
      <c r="K21" s="132"/>
      <c r="M21" s="67">
        <f t="shared" si="2"/>
        <v>18</v>
      </c>
      <c r="N21" s="74">
        <v>6</v>
      </c>
      <c r="O21" s="43" t="s">
        <v>55</v>
      </c>
      <c r="P21" s="68">
        <v>32</v>
      </c>
    </row>
    <row r="22" spans="1:16" ht="12.75">
      <c r="A22" s="139"/>
      <c r="B22" s="140"/>
      <c r="C22" s="140"/>
      <c r="D22" s="140"/>
      <c r="E22" s="2"/>
      <c r="F22" s="2"/>
      <c r="G22" s="69">
        <f t="shared" si="3"/>
      </c>
      <c r="H22" s="130"/>
      <c r="I22" s="131"/>
      <c r="J22" s="131"/>
      <c r="K22" s="132"/>
      <c r="M22" s="67">
        <f t="shared" si="2"/>
        <v>19</v>
      </c>
      <c r="N22" s="74">
        <v>6</v>
      </c>
      <c r="O22" s="43" t="s">
        <v>55</v>
      </c>
      <c r="P22" s="68">
        <v>36</v>
      </c>
    </row>
    <row r="23" spans="1:16" ht="12.75">
      <c r="A23" s="139"/>
      <c r="B23" s="140"/>
      <c r="C23" s="140"/>
      <c r="D23" s="140"/>
      <c r="E23" s="2"/>
      <c r="F23" s="2"/>
      <c r="G23" s="69">
        <f t="shared" si="3"/>
      </c>
      <c r="H23" s="130"/>
      <c r="I23" s="131"/>
      <c r="J23" s="131"/>
      <c r="K23" s="132"/>
      <c r="M23" s="67">
        <f t="shared" si="2"/>
        <v>20</v>
      </c>
      <c r="N23" s="74">
        <v>6</v>
      </c>
      <c r="O23" s="43" t="s">
        <v>55</v>
      </c>
      <c r="P23" s="68">
        <v>40</v>
      </c>
    </row>
    <row r="24" spans="1:16" ht="12.75">
      <c r="A24" s="141"/>
      <c r="B24" s="142"/>
      <c r="C24" s="142"/>
      <c r="D24" s="142"/>
      <c r="E24" s="2"/>
      <c r="F24" s="2"/>
      <c r="G24" s="69">
        <f t="shared" si="3"/>
      </c>
      <c r="H24" s="130"/>
      <c r="I24" s="131"/>
      <c r="J24" s="131"/>
      <c r="K24" s="132"/>
      <c r="M24" s="65">
        <f t="shared" si="2"/>
        <v>21</v>
      </c>
      <c r="N24" s="75">
        <v>6</v>
      </c>
      <c r="O24" s="42" t="s">
        <v>55</v>
      </c>
      <c r="P24" s="66">
        <v>44</v>
      </c>
    </row>
    <row r="25" spans="1:16" ht="12.75">
      <c r="A25" s="141"/>
      <c r="B25" s="142"/>
      <c r="C25" s="142"/>
      <c r="D25" s="142"/>
      <c r="E25" s="2"/>
      <c r="F25" s="2"/>
      <c r="G25" s="69">
        <f t="shared" si="3"/>
      </c>
      <c r="H25" s="130"/>
      <c r="I25" s="131"/>
      <c r="J25" s="131"/>
      <c r="K25" s="132"/>
      <c r="M25" s="51">
        <f t="shared" si="2"/>
        <v>22</v>
      </c>
      <c r="N25" s="70">
        <v>7</v>
      </c>
      <c r="O25" s="52" t="s">
        <v>51</v>
      </c>
      <c r="P25" s="53">
        <v>48</v>
      </c>
    </row>
    <row r="26" spans="1:16" ht="12.75">
      <c r="A26" s="141"/>
      <c r="B26" s="142"/>
      <c r="C26" s="142"/>
      <c r="D26" s="142"/>
      <c r="E26" s="2"/>
      <c r="F26" s="2"/>
      <c r="G26" s="69">
        <f t="shared" si="3"/>
      </c>
      <c r="H26" s="130"/>
      <c r="I26" s="131"/>
      <c r="J26" s="131"/>
      <c r="K26" s="132"/>
      <c r="M26" s="57">
        <f t="shared" si="2"/>
        <v>23</v>
      </c>
      <c r="N26" s="71">
        <v>7</v>
      </c>
      <c r="O26" s="58" t="s">
        <v>51</v>
      </c>
      <c r="P26" s="59">
        <v>54.86</v>
      </c>
    </row>
    <row r="27" spans="1:16" ht="12.75">
      <c r="A27" s="141"/>
      <c r="B27" s="142"/>
      <c r="C27" s="142"/>
      <c r="D27" s="142"/>
      <c r="E27" s="2"/>
      <c r="F27" s="2"/>
      <c r="G27" s="69">
        <f t="shared" si="3"/>
      </c>
      <c r="H27" s="130"/>
      <c r="I27" s="131"/>
      <c r="J27" s="131"/>
      <c r="K27" s="132"/>
      <c r="M27" s="57">
        <f t="shared" si="2"/>
        <v>24</v>
      </c>
      <c r="N27" s="71">
        <v>7</v>
      </c>
      <c r="O27" s="58" t="s">
        <v>51</v>
      </c>
      <c r="P27" s="59">
        <v>61.71</v>
      </c>
    </row>
    <row r="28" spans="1:16" ht="12.75">
      <c r="A28" s="141"/>
      <c r="B28" s="142"/>
      <c r="C28" s="142"/>
      <c r="D28" s="142"/>
      <c r="E28" s="2"/>
      <c r="F28" s="2"/>
      <c r="G28" s="69">
        <f t="shared" si="3"/>
      </c>
      <c r="H28" s="130"/>
      <c r="I28" s="131"/>
      <c r="J28" s="131"/>
      <c r="K28" s="132"/>
      <c r="M28" s="57">
        <f t="shared" si="2"/>
        <v>25</v>
      </c>
      <c r="N28" s="71">
        <v>7</v>
      </c>
      <c r="O28" s="58" t="s">
        <v>51</v>
      </c>
      <c r="P28" s="59">
        <v>68.57</v>
      </c>
    </row>
    <row r="29" spans="1:16" ht="12.75">
      <c r="A29" s="141"/>
      <c r="B29" s="142"/>
      <c r="C29" s="142"/>
      <c r="D29" s="142"/>
      <c r="E29" s="2"/>
      <c r="F29" s="2"/>
      <c r="G29" s="69">
        <f t="shared" si="3"/>
      </c>
      <c r="H29" s="130"/>
      <c r="I29" s="131"/>
      <c r="J29" s="131"/>
      <c r="K29" s="132"/>
      <c r="M29" s="57">
        <f t="shared" si="2"/>
        <v>26</v>
      </c>
      <c r="N29" s="71">
        <v>7</v>
      </c>
      <c r="O29" s="58" t="s">
        <v>51</v>
      </c>
      <c r="P29" s="59">
        <v>75.43</v>
      </c>
    </row>
    <row r="30" spans="1:16" ht="12.75">
      <c r="A30" s="141"/>
      <c r="B30" s="142"/>
      <c r="C30" s="142"/>
      <c r="D30" s="142"/>
      <c r="E30" s="2"/>
      <c r="F30" s="2"/>
      <c r="G30" s="69">
        <f t="shared" si="3"/>
      </c>
      <c r="H30" s="130"/>
      <c r="I30" s="131"/>
      <c r="J30" s="131"/>
      <c r="K30" s="132"/>
      <c r="M30" s="57">
        <f t="shared" si="2"/>
        <v>27</v>
      </c>
      <c r="N30" s="71">
        <v>7</v>
      </c>
      <c r="O30" s="58" t="s">
        <v>51</v>
      </c>
      <c r="P30" s="59">
        <v>82.29</v>
      </c>
    </row>
    <row r="31" spans="1:16" ht="12.75">
      <c r="A31" s="141"/>
      <c r="B31" s="142"/>
      <c r="C31" s="142"/>
      <c r="D31" s="142"/>
      <c r="E31" s="2"/>
      <c r="F31" s="2"/>
      <c r="G31" s="69">
        <f t="shared" si="3"/>
      </c>
      <c r="H31" s="130"/>
      <c r="I31" s="131"/>
      <c r="J31" s="131"/>
      <c r="K31" s="132"/>
      <c r="M31" s="54">
        <f t="shared" si="2"/>
        <v>28</v>
      </c>
      <c r="N31" s="72">
        <v>7</v>
      </c>
      <c r="O31" s="55" t="s">
        <v>51</v>
      </c>
      <c r="P31" s="56">
        <v>89.14</v>
      </c>
    </row>
    <row r="32" spans="1:16" ht="12.75">
      <c r="A32" s="141"/>
      <c r="B32" s="142"/>
      <c r="C32" s="142"/>
      <c r="D32" s="142"/>
      <c r="E32" s="2"/>
      <c r="F32" s="2"/>
      <c r="G32" s="69">
        <f t="shared" si="3"/>
      </c>
      <c r="H32" s="130"/>
      <c r="I32" s="131"/>
      <c r="J32" s="131"/>
      <c r="K32" s="132"/>
      <c r="M32" s="63">
        <f t="shared" si="2"/>
        <v>29</v>
      </c>
      <c r="N32" s="73">
        <v>8</v>
      </c>
      <c r="O32" s="41" t="s">
        <v>99</v>
      </c>
      <c r="P32" s="64">
        <v>96</v>
      </c>
    </row>
    <row r="33" spans="1:16" ht="12.75">
      <c r="A33" s="141"/>
      <c r="B33" s="142"/>
      <c r="C33" s="142"/>
      <c r="D33" s="142"/>
      <c r="E33" s="2"/>
      <c r="F33" s="2"/>
      <c r="G33" s="69">
        <f t="shared" si="3"/>
      </c>
      <c r="H33" s="130"/>
      <c r="I33" s="131"/>
      <c r="J33" s="131"/>
      <c r="K33" s="132"/>
      <c r="M33" s="67">
        <f t="shared" si="2"/>
        <v>30</v>
      </c>
      <c r="N33" s="74">
        <v>8</v>
      </c>
      <c r="O33" s="43" t="s">
        <v>99</v>
      </c>
      <c r="P33" s="68">
        <v>108</v>
      </c>
    </row>
    <row r="34" spans="1:16" ht="12.75">
      <c r="A34" s="141"/>
      <c r="B34" s="142"/>
      <c r="C34" s="142"/>
      <c r="D34" s="142"/>
      <c r="E34" s="2"/>
      <c r="F34" s="2"/>
      <c r="G34" s="69">
        <f t="shared" si="3"/>
      </c>
      <c r="H34" s="130"/>
      <c r="I34" s="131"/>
      <c r="J34" s="131"/>
      <c r="K34" s="132"/>
      <c r="M34" s="67">
        <f t="shared" si="2"/>
        <v>31</v>
      </c>
      <c r="N34" s="74">
        <v>8</v>
      </c>
      <c r="O34" s="43" t="s">
        <v>99</v>
      </c>
      <c r="P34" s="68">
        <v>120</v>
      </c>
    </row>
    <row r="35" spans="1:16" ht="12.75">
      <c r="A35" s="141"/>
      <c r="B35" s="142"/>
      <c r="C35" s="142"/>
      <c r="D35" s="142"/>
      <c r="E35" s="2"/>
      <c r="F35" s="2"/>
      <c r="G35" s="69">
        <f t="shared" si="3"/>
      </c>
      <c r="H35" s="130"/>
      <c r="I35" s="131"/>
      <c r="J35" s="131"/>
      <c r="K35" s="132"/>
      <c r="M35" s="67">
        <f t="shared" si="2"/>
        <v>32</v>
      </c>
      <c r="N35" s="74">
        <v>8</v>
      </c>
      <c r="O35" s="43" t="s">
        <v>99</v>
      </c>
      <c r="P35" s="68">
        <v>132</v>
      </c>
    </row>
    <row r="36" spans="1:16" ht="12.75">
      <c r="A36" s="141"/>
      <c r="B36" s="142"/>
      <c r="C36" s="142"/>
      <c r="D36" s="142"/>
      <c r="E36" s="2"/>
      <c r="F36" s="2"/>
      <c r="G36" s="69">
        <f t="shared" si="3"/>
      </c>
      <c r="H36" s="130"/>
      <c r="I36" s="131"/>
      <c r="J36" s="131"/>
      <c r="K36" s="132"/>
      <c r="M36" s="67">
        <f t="shared" si="2"/>
        <v>33</v>
      </c>
      <c r="N36" s="74">
        <v>8</v>
      </c>
      <c r="O36" s="43" t="s">
        <v>99</v>
      </c>
      <c r="P36" s="68">
        <v>144</v>
      </c>
    </row>
    <row r="37" spans="1:16" ht="12.75">
      <c r="A37" s="141"/>
      <c r="B37" s="142"/>
      <c r="C37" s="142"/>
      <c r="D37" s="142"/>
      <c r="E37" s="2"/>
      <c r="F37" s="2"/>
      <c r="G37" s="69">
        <f t="shared" si="3"/>
      </c>
      <c r="H37" s="130"/>
      <c r="I37" s="131"/>
      <c r="J37" s="131"/>
      <c r="K37" s="132"/>
      <c r="M37" s="67">
        <f t="shared" si="2"/>
        <v>34</v>
      </c>
      <c r="N37" s="74">
        <v>8</v>
      </c>
      <c r="O37" s="43" t="s">
        <v>99</v>
      </c>
      <c r="P37" s="68">
        <v>156</v>
      </c>
    </row>
    <row r="38" spans="1:16" ht="12.75">
      <c r="A38" s="141"/>
      <c r="B38" s="142"/>
      <c r="C38" s="142"/>
      <c r="D38" s="142"/>
      <c r="E38" s="2"/>
      <c r="F38" s="2"/>
      <c r="G38" s="69">
        <f t="shared" si="3"/>
      </c>
      <c r="H38" s="130"/>
      <c r="I38" s="131"/>
      <c r="J38" s="131"/>
      <c r="K38" s="132"/>
      <c r="M38" s="67">
        <f t="shared" si="2"/>
        <v>35</v>
      </c>
      <c r="N38" s="74">
        <v>8</v>
      </c>
      <c r="O38" s="43" t="s">
        <v>99</v>
      </c>
      <c r="P38" s="68">
        <v>168</v>
      </c>
    </row>
    <row r="39" spans="1:16" ht="12.75">
      <c r="A39" s="139"/>
      <c r="B39" s="140"/>
      <c r="C39" s="140"/>
      <c r="D39" s="140"/>
      <c r="E39" s="2"/>
      <c r="F39" s="2"/>
      <c r="G39" s="69">
        <f t="shared" si="3"/>
      </c>
      <c r="H39" s="130"/>
      <c r="I39" s="131"/>
      <c r="J39" s="131"/>
      <c r="K39" s="132"/>
      <c r="M39" s="65">
        <f t="shared" si="2"/>
        <v>36</v>
      </c>
      <c r="N39" s="75">
        <v>8</v>
      </c>
      <c r="O39" s="42" t="s">
        <v>99</v>
      </c>
      <c r="P39" s="66">
        <v>180</v>
      </c>
    </row>
    <row r="40" spans="1:16" ht="12.75">
      <c r="A40" s="139"/>
      <c r="B40" s="140"/>
      <c r="C40" s="140"/>
      <c r="D40" s="140"/>
      <c r="E40" s="2"/>
      <c r="F40" s="2"/>
      <c r="G40" s="69">
        <f t="shared" si="3"/>
      </c>
      <c r="H40" s="130"/>
      <c r="I40" s="131"/>
      <c r="J40" s="131"/>
      <c r="K40" s="132"/>
      <c r="M40" s="51">
        <f t="shared" si="2"/>
        <v>37</v>
      </c>
      <c r="N40" s="70">
        <v>9</v>
      </c>
      <c r="O40" s="52" t="s">
        <v>100</v>
      </c>
      <c r="P40" s="53">
        <v>192</v>
      </c>
    </row>
    <row r="41" spans="1:16" ht="12.75">
      <c r="A41" s="139"/>
      <c r="B41" s="140"/>
      <c r="C41" s="140"/>
      <c r="D41" s="140"/>
      <c r="E41" s="2"/>
      <c r="F41" s="2"/>
      <c r="G41" s="69">
        <f t="shared" si="3"/>
      </c>
      <c r="H41" s="130"/>
      <c r="I41" s="131"/>
      <c r="J41" s="131"/>
      <c r="K41" s="132"/>
      <c r="M41" s="57">
        <f t="shared" si="2"/>
        <v>38</v>
      </c>
      <c r="N41" s="71">
        <v>9</v>
      </c>
      <c r="O41" s="58" t="s">
        <v>100</v>
      </c>
      <c r="P41" s="59">
        <v>213.33</v>
      </c>
    </row>
    <row r="42" spans="1:16" ht="12.75">
      <c r="A42" s="139"/>
      <c r="B42" s="140"/>
      <c r="C42" s="140"/>
      <c r="D42" s="140"/>
      <c r="E42" s="2"/>
      <c r="F42" s="2"/>
      <c r="G42" s="69">
        <f t="shared" si="3"/>
      </c>
      <c r="H42" s="130"/>
      <c r="I42" s="131"/>
      <c r="J42" s="131"/>
      <c r="K42" s="132"/>
      <c r="M42" s="57">
        <f t="shared" si="2"/>
        <v>39</v>
      </c>
      <c r="N42" s="71">
        <v>9</v>
      </c>
      <c r="O42" s="58" t="s">
        <v>100</v>
      </c>
      <c r="P42" s="59">
        <v>234.67</v>
      </c>
    </row>
    <row r="43" spans="1:16" ht="12.75">
      <c r="A43" s="139"/>
      <c r="B43" s="140"/>
      <c r="C43" s="140"/>
      <c r="D43" s="140"/>
      <c r="E43" s="2"/>
      <c r="F43" s="2"/>
      <c r="G43" s="69">
        <f t="shared" si="3"/>
      </c>
      <c r="H43" s="130"/>
      <c r="I43" s="131"/>
      <c r="J43" s="131"/>
      <c r="K43" s="132"/>
      <c r="M43" s="57">
        <f t="shared" si="2"/>
        <v>40</v>
      </c>
      <c r="N43" s="71">
        <v>9</v>
      </c>
      <c r="O43" s="58" t="s">
        <v>100</v>
      </c>
      <c r="P43" s="59">
        <v>256</v>
      </c>
    </row>
    <row r="44" spans="1:16" ht="12.75">
      <c r="A44" s="139"/>
      <c r="B44" s="140"/>
      <c r="C44" s="140"/>
      <c r="D44" s="140"/>
      <c r="E44" s="2"/>
      <c r="F44" s="2"/>
      <c r="G44" s="69">
        <f t="shared" si="3"/>
      </c>
      <c r="H44" s="130"/>
      <c r="I44" s="131"/>
      <c r="J44" s="131"/>
      <c r="K44" s="132"/>
      <c r="M44" s="57">
        <f t="shared" si="2"/>
        <v>41</v>
      </c>
      <c r="N44" s="71">
        <v>9</v>
      </c>
      <c r="O44" s="58" t="s">
        <v>100</v>
      </c>
      <c r="P44" s="59">
        <v>277.33</v>
      </c>
    </row>
    <row r="45" spans="1:16" ht="12.75">
      <c r="A45" s="139"/>
      <c r="B45" s="140"/>
      <c r="C45" s="140"/>
      <c r="D45" s="140"/>
      <c r="E45" s="2"/>
      <c r="F45" s="2"/>
      <c r="G45" s="69">
        <f t="shared" si="3"/>
      </c>
      <c r="H45" s="130"/>
      <c r="I45" s="131"/>
      <c r="J45" s="131"/>
      <c r="K45" s="132"/>
      <c r="M45" s="57">
        <f t="shared" si="2"/>
        <v>42</v>
      </c>
      <c r="N45" s="71">
        <v>9</v>
      </c>
      <c r="O45" s="58" t="s">
        <v>100</v>
      </c>
      <c r="P45" s="59">
        <v>298.67</v>
      </c>
    </row>
    <row r="46" spans="1:16" ht="12.75">
      <c r="A46" s="102" t="s">
        <v>36</v>
      </c>
      <c r="B46" s="90"/>
      <c r="C46" s="90"/>
      <c r="D46" s="90"/>
      <c r="E46" s="90"/>
      <c r="F46" s="90"/>
      <c r="G46" s="37">
        <f>SUM(G13:G45)+G11</f>
        <v>0</v>
      </c>
      <c r="H46" s="87" t="s">
        <v>40</v>
      </c>
      <c r="I46" s="88"/>
      <c r="J46" s="88"/>
      <c r="K46" s="89"/>
      <c r="M46" s="57">
        <f t="shared" si="2"/>
        <v>43</v>
      </c>
      <c r="N46" s="71">
        <v>9</v>
      </c>
      <c r="O46" s="58" t="s">
        <v>100</v>
      </c>
      <c r="P46" s="59">
        <v>320</v>
      </c>
    </row>
    <row r="47" spans="1:16" ht="12.75">
      <c r="A47" s="103" t="s">
        <v>34</v>
      </c>
      <c r="B47" s="104"/>
      <c r="C47" s="104"/>
      <c r="D47" s="104"/>
      <c r="E47" s="104"/>
      <c r="F47" s="104"/>
      <c r="G47" s="26" t="s">
        <v>38</v>
      </c>
      <c r="H47" s="103" t="s">
        <v>21</v>
      </c>
      <c r="I47" s="104"/>
      <c r="J47" s="104"/>
      <c r="K47" s="105"/>
      <c r="M47" s="57">
        <f t="shared" si="2"/>
        <v>44</v>
      </c>
      <c r="N47" s="71">
        <v>9</v>
      </c>
      <c r="O47" s="58" t="s">
        <v>100</v>
      </c>
      <c r="P47" s="59">
        <v>341.33</v>
      </c>
    </row>
    <row r="48" spans="1:16" ht="12.75">
      <c r="A48" s="139"/>
      <c r="B48" s="140"/>
      <c r="C48" s="140"/>
      <c r="D48" s="140"/>
      <c r="E48" s="140"/>
      <c r="F48" s="140"/>
      <c r="G48" s="3"/>
      <c r="H48" s="38" t="s">
        <v>43</v>
      </c>
      <c r="I48" s="136"/>
      <c r="J48" s="136"/>
      <c r="K48" s="137"/>
      <c r="M48" s="54">
        <f t="shared" si="2"/>
        <v>45</v>
      </c>
      <c r="N48" s="72">
        <v>9</v>
      </c>
      <c r="O48" s="55" t="s">
        <v>100</v>
      </c>
      <c r="P48" s="56">
        <v>362.67</v>
      </c>
    </row>
    <row r="49" spans="1:16" ht="12.75">
      <c r="A49" s="139"/>
      <c r="B49" s="140"/>
      <c r="C49" s="140"/>
      <c r="D49" s="140"/>
      <c r="E49" s="140"/>
      <c r="F49" s="140"/>
      <c r="G49" s="3"/>
      <c r="H49" s="38" t="s">
        <v>44</v>
      </c>
      <c r="I49" s="136"/>
      <c r="J49" s="136"/>
      <c r="K49" s="137"/>
      <c r="M49" s="63">
        <f t="shared" si="2"/>
        <v>46</v>
      </c>
      <c r="N49" s="73">
        <v>10</v>
      </c>
      <c r="O49" s="41" t="s">
        <v>101</v>
      </c>
      <c r="P49" s="64">
        <v>384</v>
      </c>
    </row>
    <row r="50" spans="1:16" ht="12.75">
      <c r="A50" s="139"/>
      <c r="B50" s="140"/>
      <c r="C50" s="140"/>
      <c r="D50" s="140"/>
      <c r="E50" s="140"/>
      <c r="F50" s="140"/>
      <c r="G50" s="3"/>
      <c r="H50" s="38" t="s">
        <v>45</v>
      </c>
      <c r="I50" s="136"/>
      <c r="J50" s="136"/>
      <c r="K50" s="137"/>
      <c r="M50" s="67">
        <f t="shared" si="2"/>
        <v>47</v>
      </c>
      <c r="N50" s="74">
        <v>10</v>
      </c>
      <c r="O50" s="43" t="s">
        <v>101</v>
      </c>
      <c r="P50" s="68">
        <v>422.4</v>
      </c>
    </row>
    <row r="51" spans="1:16" ht="12.75">
      <c r="A51" s="139"/>
      <c r="B51" s="140"/>
      <c r="C51" s="140"/>
      <c r="D51" s="140"/>
      <c r="E51" s="140"/>
      <c r="F51" s="140"/>
      <c r="G51" s="3"/>
      <c r="H51" s="38" t="s">
        <v>46</v>
      </c>
      <c r="I51" s="136"/>
      <c r="J51" s="136"/>
      <c r="K51" s="137"/>
      <c r="M51" s="67">
        <f t="shared" si="2"/>
        <v>48</v>
      </c>
      <c r="N51" s="74">
        <v>10</v>
      </c>
      <c r="O51" s="43" t="s">
        <v>101</v>
      </c>
      <c r="P51" s="68">
        <v>460.8</v>
      </c>
    </row>
    <row r="52" spans="1:16" ht="12.75">
      <c r="A52" s="139"/>
      <c r="B52" s="140"/>
      <c r="C52" s="140"/>
      <c r="D52" s="140"/>
      <c r="E52" s="140"/>
      <c r="F52" s="140"/>
      <c r="G52" s="3"/>
      <c r="H52" s="130"/>
      <c r="I52" s="131"/>
      <c r="J52" s="131"/>
      <c r="K52" s="132"/>
      <c r="M52" s="67">
        <f t="shared" si="2"/>
        <v>49</v>
      </c>
      <c r="N52" s="74">
        <v>10</v>
      </c>
      <c r="O52" s="43" t="s">
        <v>101</v>
      </c>
      <c r="P52" s="68">
        <v>499.2</v>
      </c>
    </row>
    <row r="53" spans="1:16" ht="12.75">
      <c r="A53" s="139"/>
      <c r="B53" s="140"/>
      <c r="C53" s="140"/>
      <c r="D53" s="140"/>
      <c r="E53" s="140"/>
      <c r="F53" s="140"/>
      <c r="G53" s="3"/>
      <c r="H53" s="130"/>
      <c r="I53" s="131"/>
      <c r="J53" s="131"/>
      <c r="K53" s="132"/>
      <c r="M53" s="67">
        <f t="shared" si="2"/>
        <v>50</v>
      </c>
      <c r="N53" s="74">
        <v>10</v>
      </c>
      <c r="O53" s="43" t="s">
        <v>101</v>
      </c>
      <c r="P53" s="68">
        <v>537.6</v>
      </c>
    </row>
    <row r="54" spans="1:16" ht="12.75">
      <c r="A54" s="139"/>
      <c r="B54" s="140"/>
      <c r="C54" s="140"/>
      <c r="D54" s="140"/>
      <c r="E54" s="140"/>
      <c r="F54" s="140"/>
      <c r="G54" s="3"/>
      <c r="H54" s="130"/>
      <c r="I54" s="131"/>
      <c r="J54" s="131"/>
      <c r="K54" s="132"/>
      <c r="M54" s="67">
        <f t="shared" si="2"/>
        <v>51</v>
      </c>
      <c r="N54" s="74">
        <v>10</v>
      </c>
      <c r="O54" s="43" t="s">
        <v>101</v>
      </c>
      <c r="P54" s="68">
        <v>576</v>
      </c>
    </row>
    <row r="55" spans="1:16" ht="12.75">
      <c r="A55" s="139"/>
      <c r="B55" s="140"/>
      <c r="C55" s="140"/>
      <c r="D55" s="140"/>
      <c r="E55" s="140"/>
      <c r="F55" s="140"/>
      <c r="G55" s="3"/>
      <c r="H55" s="133"/>
      <c r="I55" s="134"/>
      <c r="J55" s="134"/>
      <c r="K55" s="135"/>
      <c r="M55" s="67">
        <f t="shared" si="2"/>
        <v>52</v>
      </c>
      <c r="N55" s="74">
        <v>10</v>
      </c>
      <c r="O55" s="43" t="s">
        <v>101</v>
      </c>
      <c r="P55" s="68">
        <v>614.4</v>
      </c>
    </row>
    <row r="56" spans="1:16" ht="12.75" customHeight="1">
      <c r="A56" s="139"/>
      <c r="B56" s="140"/>
      <c r="C56" s="140"/>
      <c r="D56" s="140"/>
      <c r="E56" s="140"/>
      <c r="F56" s="140"/>
      <c r="G56" s="3"/>
      <c r="H56" s="147" t="s">
        <v>118</v>
      </c>
      <c r="I56" s="148"/>
      <c r="J56" s="148"/>
      <c r="K56" s="149"/>
      <c r="M56" s="67">
        <f t="shared" si="2"/>
        <v>53</v>
      </c>
      <c r="N56" s="74">
        <v>10</v>
      </c>
      <c r="O56" s="43" t="s">
        <v>101</v>
      </c>
      <c r="P56" s="68">
        <v>652.8</v>
      </c>
    </row>
    <row r="57" spans="1:16" ht="12.75">
      <c r="A57" s="139"/>
      <c r="B57" s="140"/>
      <c r="C57" s="140"/>
      <c r="D57" s="140"/>
      <c r="E57" s="140"/>
      <c r="F57" s="140"/>
      <c r="G57" s="3"/>
      <c r="H57" s="150"/>
      <c r="I57" s="151"/>
      <c r="J57" s="151"/>
      <c r="K57" s="152"/>
      <c r="M57" s="67">
        <f t="shared" si="2"/>
        <v>54</v>
      </c>
      <c r="N57" s="74">
        <v>10</v>
      </c>
      <c r="O57" s="43" t="s">
        <v>101</v>
      </c>
      <c r="P57" s="68">
        <v>691.2</v>
      </c>
    </row>
    <row r="58" spans="1:16" ht="12.75">
      <c r="A58" s="102" t="s">
        <v>39</v>
      </c>
      <c r="B58" s="90"/>
      <c r="C58" s="90"/>
      <c r="D58" s="90"/>
      <c r="E58" s="90"/>
      <c r="F58" s="90"/>
      <c r="G58" s="37">
        <f>SUM(G48:G57)</f>
        <v>0</v>
      </c>
      <c r="H58" s="153"/>
      <c r="I58" s="154"/>
      <c r="J58" s="154"/>
      <c r="K58" s="155"/>
      <c r="M58" s="65">
        <f t="shared" si="2"/>
        <v>55</v>
      </c>
      <c r="N58" s="75">
        <v>10</v>
      </c>
      <c r="O58" s="42" t="s">
        <v>101</v>
      </c>
      <c r="P58" s="66">
        <v>729.6</v>
      </c>
    </row>
    <row r="59" spans="13:16" ht="12.75">
      <c r="M59" s="51">
        <f t="shared" si="2"/>
        <v>56</v>
      </c>
      <c r="N59" s="70">
        <v>11</v>
      </c>
      <c r="O59" s="52" t="s">
        <v>102</v>
      </c>
      <c r="P59" s="53">
        <v>768</v>
      </c>
    </row>
    <row r="60" spans="13:16" ht="12.75">
      <c r="M60" s="57">
        <f t="shared" si="2"/>
        <v>57</v>
      </c>
      <c r="N60" s="71">
        <v>11</v>
      </c>
      <c r="O60" s="58" t="s">
        <v>102</v>
      </c>
      <c r="P60" s="59">
        <v>837.82</v>
      </c>
    </row>
    <row r="61" spans="13:16" ht="12.75">
      <c r="M61" s="57">
        <f t="shared" si="2"/>
        <v>58</v>
      </c>
      <c r="N61" s="71">
        <v>11</v>
      </c>
      <c r="O61" s="58" t="s">
        <v>102</v>
      </c>
      <c r="P61" s="59">
        <v>907.64</v>
      </c>
    </row>
    <row r="62" spans="13:16" ht="12.75">
      <c r="M62" s="57">
        <f t="shared" si="2"/>
        <v>59</v>
      </c>
      <c r="N62" s="71">
        <v>11</v>
      </c>
      <c r="O62" s="58" t="s">
        <v>102</v>
      </c>
      <c r="P62" s="59">
        <v>977.45</v>
      </c>
    </row>
    <row r="63" spans="13:16" ht="12.75">
      <c r="M63" s="57">
        <f t="shared" si="2"/>
        <v>60</v>
      </c>
      <c r="N63" s="71">
        <v>11</v>
      </c>
      <c r="O63" s="58" t="s">
        <v>102</v>
      </c>
      <c r="P63" s="59">
        <v>1047.27</v>
      </c>
    </row>
    <row r="64" spans="13:16" ht="12.75">
      <c r="M64" s="57">
        <f t="shared" si="2"/>
        <v>61</v>
      </c>
      <c r="N64" s="71">
        <v>11</v>
      </c>
      <c r="O64" s="58" t="s">
        <v>102</v>
      </c>
      <c r="P64" s="59">
        <v>1117.09</v>
      </c>
    </row>
    <row r="65" spans="13:16" ht="12.75">
      <c r="M65" s="57">
        <f t="shared" si="2"/>
        <v>62</v>
      </c>
      <c r="N65" s="71">
        <v>11</v>
      </c>
      <c r="O65" s="58" t="s">
        <v>102</v>
      </c>
      <c r="P65" s="59">
        <v>1186.91</v>
      </c>
    </row>
    <row r="66" spans="13:16" ht="12.75">
      <c r="M66" s="57">
        <f t="shared" si="2"/>
        <v>63</v>
      </c>
      <c r="N66" s="71">
        <v>11</v>
      </c>
      <c r="O66" s="58" t="s">
        <v>102</v>
      </c>
      <c r="P66" s="59">
        <v>1256.73</v>
      </c>
    </row>
    <row r="67" spans="13:16" ht="12.75">
      <c r="M67" s="57">
        <f t="shared" si="2"/>
        <v>64</v>
      </c>
      <c r="N67" s="71">
        <v>11</v>
      </c>
      <c r="O67" s="58" t="s">
        <v>102</v>
      </c>
      <c r="P67" s="59">
        <v>1326.55</v>
      </c>
    </row>
    <row r="68" spans="13:16" ht="12.75">
      <c r="M68" s="57">
        <f t="shared" si="2"/>
        <v>65</v>
      </c>
      <c r="N68" s="71">
        <v>11</v>
      </c>
      <c r="O68" s="58" t="s">
        <v>102</v>
      </c>
      <c r="P68" s="59">
        <v>1396.36</v>
      </c>
    </row>
    <row r="69" spans="13:16" ht="12.75">
      <c r="M69" s="54">
        <f t="shared" si="2"/>
        <v>66</v>
      </c>
      <c r="N69" s="72">
        <v>11</v>
      </c>
      <c r="O69" s="55" t="s">
        <v>102</v>
      </c>
      <c r="P69" s="56">
        <v>1466.18</v>
      </c>
    </row>
    <row r="70" spans="13:16" ht="12.75">
      <c r="M70" s="63">
        <f aca="true" t="shared" si="4" ref="M70:M123">M69+1</f>
        <v>67</v>
      </c>
      <c r="N70" s="73">
        <v>12</v>
      </c>
      <c r="O70" s="41" t="s">
        <v>103</v>
      </c>
      <c r="P70" s="64">
        <v>1536</v>
      </c>
    </row>
    <row r="71" spans="13:16" ht="12.75">
      <c r="M71" s="67">
        <f t="shared" si="4"/>
        <v>68</v>
      </c>
      <c r="N71" s="74">
        <v>12</v>
      </c>
      <c r="O71" s="43" t="s">
        <v>103</v>
      </c>
      <c r="P71" s="68">
        <v>1664</v>
      </c>
    </row>
    <row r="72" spans="13:16" ht="12.75">
      <c r="M72" s="67">
        <f t="shared" si="4"/>
        <v>69</v>
      </c>
      <c r="N72" s="74">
        <v>12</v>
      </c>
      <c r="O72" s="43" t="s">
        <v>103</v>
      </c>
      <c r="P72" s="68">
        <v>1792</v>
      </c>
    </row>
    <row r="73" spans="13:16" ht="12.75">
      <c r="M73" s="67">
        <f t="shared" si="4"/>
        <v>70</v>
      </c>
      <c r="N73" s="74">
        <v>12</v>
      </c>
      <c r="O73" s="43" t="s">
        <v>103</v>
      </c>
      <c r="P73" s="68">
        <v>1920</v>
      </c>
    </row>
    <row r="74" spans="13:16" ht="12.75">
      <c r="M74" s="67">
        <f t="shared" si="4"/>
        <v>71</v>
      </c>
      <c r="N74" s="74">
        <v>12</v>
      </c>
      <c r="O74" s="43" t="s">
        <v>103</v>
      </c>
      <c r="P74" s="68">
        <v>2048</v>
      </c>
    </row>
    <row r="75" spans="13:16" ht="12.75">
      <c r="M75" s="67">
        <f t="shared" si="4"/>
        <v>72</v>
      </c>
      <c r="N75" s="74">
        <v>12</v>
      </c>
      <c r="O75" s="43" t="s">
        <v>103</v>
      </c>
      <c r="P75" s="68">
        <v>2176</v>
      </c>
    </row>
    <row r="76" spans="13:16" ht="12.75">
      <c r="M76" s="67">
        <f t="shared" si="4"/>
        <v>73</v>
      </c>
      <c r="N76" s="74">
        <v>12</v>
      </c>
      <c r="O76" s="43" t="s">
        <v>103</v>
      </c>
      <c r="P76" s="68">
        <v>2304</v>
      </c>
    </row>
    <row r="77" spans="13:16" ht="12.75">
      <c r="M77" s="67">
        <f t="shared" si="4"/>
        <v>74</v>
      </c>
      <c r="N77" s="74">
        <v>12</v>
      </c>
      <c r="O77" s="43" t="s">
        <v>103</v>
      </c>
      <c r="P77" s="68">
        <v>2432</v>
      </c>
    </row>
    <row r="78" spans="13:16" ht="12.75">
      <c r="M78" s="67">
        <f t="shared" si="4"/>
        <v>75</v>
      </c>
      <c r="N78" s="74">
        <v>12</v>
      </c>
      <c r="O78" s="43" t="s">
        <v>103</v>
      </c>
      <c r="P78" s="68">
        <v>2560</v>
      </c>
    </row>
    <row r="79" spans="13:16" ht="12.75">
      <c r="M79" s="67">
        <f t="shared" si="4"/>
        <v>76</v>
      </c>
      <c r="N79" s="74">
        <v>12</v>
      </c>
      <c r="O79" s="43" t="s">
        <v>103</v>
      </c>
      <c r="P79" s="68">
        <v>2688</v>
      </c>
    </row>
    <row r="80" spans="13:16" ht="12.75">
      <c r="M80" s="67">
        <f t="shared" si="4"/>
        <v>77</v>
      </c>
      <c r="N80" s="74">
        <v>12</v>
      </c>
      <c r="O80" s="43" t="s">
        <v>103</v>
      </c>
      <c r="P80" s="68">
        <v>2816</v>
      </c>
    </row>
    <row r="81" spans="13:16" ht="12.75">
      <c r="M81" s="65">
        <f t="shared" si="4"/>
        <v>78</v>
      </c>
      <c r="N81" s="75">
        <v>12</v>
      </c>
      <c r="O81" s="42" t="s">
        <v>103</v>
      </c>
      <c r="P81" s="66">
        <v>2944</v>
      </c>
    </row>
    <row r="82" spans="13:16" ht="12.75">
      <c r="M82" s="51">
        <f t="shared" si="4"/>
        <v>79</v>
      </c>
      <c r="N82" s="70">
        <v>13</v>
      </c>
      <c r="O82" s="52" t="s">
        <v>104</v>
      </c>
      <c r="P82" s="53">
        <v>3072</v>
      </c>
    </row>
    <row r="83" spans="13:16" ht="12.75">
      <c r="M83" s="57">
        <f t="shared" si="4"/>
        <v>80</v>
      </c>
      <c r="N83" s="71">
        <v>13</v>
      </c>
      <c r="O83" s="58" t="s">
        <v>104</v>
      </c>
      <c r="P83" s="59">
        <v>3308</v>
      </c>
    </row>
    <row r="84" spans="13:16" ht="12.75">
      <c r="M84" s="57">
        <f t="shared" si="4"/>
        <v>81</v>
      </c>
      <c r="N84" s="71">
        <v>13</v>
      </c>
      <c r="O84" s="58" t="s">
        <v>104</v>
      </c>
      <c r="P84" s="59">
        <v>3545</v>
      </c>
    </row>
    <row r="85" spans="13:16" ht="12.75">
      <c r="M85" s="57">
        <f t="shared" si="4"/>
        <v>82</v>
      </c>
      <c r="N85" s="71">
        <v>13</v>
      </c>
      <c r="O85" s="58" t="s">
        <v>104</v>
      </c>
      <c r="P85" s="59">
        <v>3781</v>
      </c>
    </row>
    <row r="86" spans="13:16" ht="12.75">
      <c r="M86" s="57">
        <f t="shared" si="4"/>
        <v>83</v>
      </c>
      <c r="N86" s="71">
        <v>13</v>
      </c>
      <c r="O86" s="58" t="s">
        <v>104</v>
      </c>
      <c r="P86" s="59">
        <v>4017</v>
      </c>
    </row>
    <row r="87" spans="13:16" ht="12.75">
      <c r="M87" s="57">
        <f t="shared" si="4"/>
        <v>84</v>
      </c>
      <c r="N87" s="71">
        <v>13</v>
      </c>
      <c r="O87" s="58" t="s">
        <v>104</v>
      </c>
      <c r="P87" s="59">
        <v>4254</v>
      </c>
    </row>
    <row r="88" spans="13:16" ht="12.75">
      <c r="M88" s="57">
        <f t="shared" si="4"/>
        <v>85</v>
      </c>
      <c r="N88" s="71">
        <v>13</v>
      </c>
      <c r="O88" s="58" t="s">
        <v>104</v>
      </c>
      <c r="P88" s="59">
        <v>4490</v>
      </c>
    </row>
    <row r="89" spans="13:16" ht="12.75">
      <c r="M89" s="57">
        <f t="shared" si="4"/>
        <v>86</v>
      </c>
      <c r="N89" s="71">
        <v>13</v>
      </c>
      <c r="O89" s="58" t="s">
        <v>104</v>
      </c>
      <c r="P89" s="59">
        <v>4726</v>
      </c>
    </row>
    <row r="90" spans="13:16" ht="12.75">
      <c r="M90" s="57">
        <f t="shared" si="4"/>
        <v>87</v>
      </c>
      <c r="N90" s="71">
        <v>13</v>
      </c>
      <c r="O90" s="58" t="s">
        <v>104</v>
      </c>
      <c r="P90" s="59">
        <v>4962</v>
      </c>
    </row>
    <row r="91" spans="13:16" ht="12.75">
      <c r="M91" s="57">
        <f t="shared" si="4"/>
        <v>88</v>
      </c>
      <c r="N91" s="71">
        <v>13</v>
      </c>
      <c r="O91" s="58" t="s">
        <v>104</v>
      </c>
      <c r="P91" s="59">
        <v>5199</v>
      </c>
    </row>
    <row r="92" spans="13:16" ht="12.75">
      <c r="M92" s="57">
        <f t="shared" si="4"/>
        <v>89</v>
      </c>
      <c r="N92" s="71">
        <v>13</v>
      </c>
      <c r="O92" s="58" t="s">
        <v>104</v>
      </c>
      <c r="P92" s="59">
        <v>5435</v>
      </c>
    </row>
    <row r="93" spans="13:16" ht="12.75">
      <c r="M93" s="57">
        <f t="shared" si="4"/>
        <v>90</v>
      </c>
      <c r="N93" s="71">
        <v>13</v>
      </c>
      <c r="O93" s="58" t="s">
        <v>104</v>
      </c>
      <c r="P93" s="59">
        <v>5671</v>
      </c>
    </row>
    <row r="94" spans="13:16" ht="12.75">
      <c r="M94" s="54">
        <f t="shared" si="4"/>
        <v>91</v>
      </c>
      <c r="N94" s="72">
        <v>13</v>
      </c>
      <c r="O94" s="55" t="s">
        <v>104</v>
      </c>
      <c r="P94" s="56">
        <v>5908</v>
      </c>
    </row>
    <row r="95" spans="13:16" ht="12.75">
      <c r="M95" s="63">
        <f t="shared" si="4"/>
        <v>92</v>
      </c>
      <c r="N95" s="73">
        <v>14</v>
      </c>
      <c r="O95" s="41" t="s">
        <v>113</v>
      </c>
      <c r="P95" s="64">
        <v>6144</v>
      </c>
    </row>
    <row r="96" spans="13:16" ht="12.75">
      <c r="M96" s="67">
        <f t="shared" si="4"/>
        <v>93</v>
      </c>
      <c r="N96" s="74">
        <v>14</v>
      </c>
      <c r="O96" s="43" t="s">
        <v>113</v>
      </c>
      <c r="P96" s="68">
        <v>6583</v>
      </c>
    </row>
    <row r="97" spans="13:16" ht="12.75">
      <c r="M97" s="67">
        <f t="shared" si="4"/>
        <v>94</v>
      </c>
      <c r="N97" s="74">
        <v>14</v>
      </c>
      <c r="O97" s="43" t="s">
        <v>113</v>
      </c>
      <c r="P97" s="68">
        <v>7022</v>
      </c>
    </row>
    <row r="98" spans="13:16" ht="12.75">
      <c r="M98" s="67">
        <f t="shared" si="4"/>
        <v>95</v>
      </c>
      <c r="N98" s="74">
        <v>14</v>
      </c>
      <c r="O98" s="43" t="s">
        <v>113</v>
      </c>
      <c r="P98" s="68">
        <v>7461</v>
      </c>
    </row>
    <row r="99" spans="13:16" ht="12.75">
      <c r="M99" s="67">
        <f t="shared" si="4"/>
        <v>96</v>
      </c>
      <c r="N99" s="74">
        <v>14</v>
      </c>
      <c r="O99" s="43" t="s">
        <v>113</v>
      </c>
      <c r="P99" s="68">
        <v>7899</v>
      </c>
    </row>
    <row r="100" spans="13:16" ht="12.75">
      <c r="M100" s="67">
        <f t="shared" si="4"/>
        <v>97</v>
      </c>
      <c r="N100" s="74">
        <v>14</v>
      </c>
      <c r="O100" s="43" t="s">
        <v>113</v>
      </c>
      <c r="P100" s="68">
        <v>8338</v>
      </c>
    </row>
    <row r="101" spans="13:16" ht="12.75">
      <c r="M101" s="67">
        <f t="shared" si="4"/>
        <v>98</v>
      </c>
      <c r="N101" s="74">
        <v>14</v>
      </c>
      <c r="O101" s="43" t="s">
        <v>113</v>
      </c>
      <c r="P101" s="68">
        <v>8777</v>
      </c>
    </row>
    <row r="102" spans="13:16" ht="12.75">
      <c r="M102" s="67">
        <f t="shared" si="4"/>
        <v>99</v>
      </c>
      <c r="N102" s="74">
        <v>14</v>
      </c>
      <c r="O102" s="43" t="s">
        <v>113</v>
      </c>
      <c r="P102" s="68">
        <v>9216</v>
      </c>
    </row>
    <row r="103" spans="13:16" ht="12.75">
      <c r="M103" s="67">
        <f t="shared" si="4"/>
        <v>100</v>
      </c>
      <c r="N103" s="74">
        <v>14</v>
      </c>
      <c r="O103" s="43" t="s">
        <v>113</v>
      </c>
      <c r="P103" s="68">
        <v>9655</v>
      </c>
    </row>
    <row r="104" spans="13:16" ht="12.75">
      <c r="M104" s="67">
        <f t="shared" si="4"/>
        <v>101</v>
      </c>
      <c r="N104" s="74">
        <v>14</v>
      </c>
      <c r="O104" s="43" t="s">
        <v>113</v>
      </c>
      <c r="P104" s="68">
        <v>10094</v>
      </c>
    </row>
    <row r="105" spans="13:16" ht="12.75">
      <c r="M105" s="67">
        <f t="shared" si="4"/>
        <v>102</v>
      </c>
      <c r="N105" s="74">
        <v>14</v>
      </c>
      <c r="O105" s="43" t="s">
        <v>113</v>
      </c>
      <c r="P105" s="68">
        <v>10533</v>
      </c>
    </row>
    <row r="106" spans="13:16" ht="12.75">
      <c r="M106" s="67">
        <f t="shared" si="4"/>
        <v>103</v>
      </c>
      <c r="N106" s="74">
        <v>14</v>
      </c>
      <c r="O106" s="43" t="s">
        <v>113</v>
      </c>
      <c r="P106" s="68">
        <v>10971</v>
      </c>
    </row>
    <row r="107" spans="13:16" ht="12.75">
      <c r="M107" s="67">
        <f t="shared" si="4"/>
        <v>104</v>
      </c>
      <c r="N107" s="74">
        <v>14</v>
      </c>
      <c r="O107" s="43" t="s">
        <v>113</v>
      </c>
      <c r="P107" s="68">
        <v>11410</v>
      </c>
    </row>
    <row r="108" spans="13:16" ht="12.75">
      <c r="M108" s="65">
        <f t="shared" si="4"/>
        <v>105</v>
      </c>
      <c r="N108" s="75">
        <v>14</v>
      </c>
      <c r="O108" s="43" t="s">
        <v>113</v>
      </c>
      <c r="P108" s="66">
        <v>11849</v>
      </c>
    </row>
    <row r="109" spans="13:16" ht="12.75">
      <c r="M109" s="51">
        <f t="shared" si="4"/>
        <v>106</v>
      </c>
      <c r="N109" s="70">
        <v>15</v>
      </c>
      <c r="O109" s="52" t="s">
        <v>114</v>
      </c>
      <c r="P109" s="53">
        <v>12288</v>
      </c>
    </row>
    <row r="110" spans="13:16" ht="12.75">
      <c r="M110" s="57">
        <f t="shared" si="4"/>
        <v>107</v>
      </c>
      <c r="N110" s="71">
        <v>15</v>
      </c>
      <c r="O110" s="58" t="s">
        <v>114</v>
      </c>
      <c r="P110" s="59">
        <v>13107</v>
      </c>
    </row>
    <row r="111" spans="13:16" ht="12.75">
      <c r="M111" s="57">
        <f t="shared" si="4"/>
        <v>108</v>
      </c>
      <c r="N111" s="71">
        <v>15</v>
      </c>
      <c r="O111" s="58" t="s">
        <v>114</v>
      </c>
      <c r="P111" s="59">
        <v>13926</v>
      </c>
    </row>
    <row r="112" spans="13:16" ht="12.75">
      <c r="M112" s="57">
        <f t="shared" si="4"/>
        <v>109</v>
      </c>
      <c r="N112" s="71">
        <v>15</v>
      </c>
      <c r="O112" s="58" t="s">
        <v>114</v>
      </c>
      <c r="P112" s="59">
        <v>14746</v>
      </c>
    </row>
    <row r="113" spans="13:16" ht="12.75">
      <c r="M113" s="57">
        <f t="shared" si="4"/>
        <v>110</v>
      </c>
      <c r="N113" s="71">
        <v>15</v>
      </c>
      <c r="O113" s="58" t="s">
        <v>114</v>
      </c>
      <c r="P113" s="59">
        <v>15565</v>
      </c>
    </row>
    <row r="114" spans="13:16" ht="12.75">
      <c r="M114" s="57">
        <f t="shared" si="4"/>
        <v>111</v>
      </c>
      <c r="N114" s="71">
        <v>15</v>
      </c>
      <c r="O114" s="58" t="s">
        <v>114</v>
      </c>
      <c r="P114" s="59">
        <v>16384</v>
      </c>
    </row>
    <row r="115" spans="13:16" ht="12.75">
      <c r="M115" s="57">
        <f t="shared" si="4"/>
        <v>112</v>
      </c>
      <c r="N115" s="71">
        <v>15</v>
      </c>
      <c r="O115" s="58" t="s">
        <v>114</v>
      </c>
      <c r="P115" s="59">
        <v>17203</v>
      </c>
    </row>
    <row r="116" spans="13:16" ht="12.75">
      <c r="M116" s="57">
        <f t="shared" si="4"/>
        <v>113</v>
      </c>
      <c r="N116" s="71">
        <v>15</v>
      </c>
      <c r="O116" s="58" t="s">
        <v>114</v>
      </c>
      <c r="P116" s="59">
        <v>18022</v>
      </c>
    </row>
    <row r="117" spans="13:16" ht="12.75">
      <c r="M117" s="57">
        <f t="shared" si="4"/>
        <v>114</v>
      </c>
      <c r="N117" s="71">
        <v>15</v>
      </c>
      <c r="O117" s="58" t="s">
        <v>114</v>
      </c>
      <c r="P117" s="59">
        <v>18842</v>
      </c>
    </row>
    <row r="118" spans="13:16" ht="12.75">
      <c r="M118" s="57">
        <f t="shared" si="4"/>
        <v>115</v>
      </c>
      <c r="N118" s="71">
        <v>15</v>
      </c>
      <c r="O118" s="58" t="s">
        <v>114</v>
      </c>
      <c r="P118" s="59">
        <v>19661</v>
      </c>
    </row>
    <row r="119" spans="13:16" ht="12.75">
      <c r="M119" s="57">
        <f t="shared" si="4"/>
        <v>116</v>
      </c>
      <c r="N119" s="71">
        <v>15</v>
      </c>
      <c r="O119" s="58" t="s">
        <v>114</v>
      </c>
      <c r="P119" s="59">
        <v>20480</v>
      </c>
    </row>
    <row r="120" spans="13:16" ht="12.75">
      <c r="M120" s="57">
        <f t="shared" si="4"/>
        <v>117</v>
      </c>
      <c r="N120" s="71">
        <v>15</v>
      </c>
      <c r="O120" s="58" t="s">
        <v>114</v>
      </c>
      <c r="P120" s="59">
        <v>21299</v>
      </c>
    </row>
    <row r="121" spans="13:16" ht="12.75">
      <c r="M121" s="57">
        <f t="shared" si="4"/>
        <v>118</v>
      </c>
      <c r="N121" s="71">
        <v>15</v>
      </c>
      <c r="O121" s="58" t="s">
        <v>114</v>
      </c>
      <c r="P121" s="59">
        <v>22118</v>
      </c>
    </row>
    <row r="122" spans="13:16" ht="12.75">
      <c r="M122" s="57">
        <f t="shared" si="4"/>
        <v>119</v>
      </c>
      <c r="N122" s="71">
        <v>15</v>
      </c>
      <c r="O122" s="58" t="s">
        <v>114</v>
      </c>
      <c r="P122" s="59">
        <v>22938</v>
      </c>
    </row>
    <row r="123" spans="13:16" ht="13.5" thickBot="1">
      <c r="M123" s="60">
        <f t="shared" si="4"/>
        <v>120</v>
      </c>
      <c r="N123" s="76">
        <v>15</v>
      </c>
      <c r="O123" s="61" t="s">
        <v>114</v>
      </c>
      <c r="P123" s="62">
        <v>23757</v>
      </c>
    </row>
  </sheetData>
  <sheetProtection/>
  <mergeCells count="78">
    <mergeCell ref="A39:D39"/>
    <mergeCell ref="A55:F55"/>
    <mergeCell ref="A53:F53"/>
    <mergeCell ref="A48:F48"/>
    <mergeCell ref="A51:F51"/>
    <mergeCell ref="A49:F49"/>
    <mergeCell ref="A42:D42"/>
    <mergeCell ref="A40:D40"/>
    <mergeCell ref="A1:K1"/>
    <mergeCell ref="H56:K58"/>
    <mergeCell ref="H46:K46"/>
    <mergeCell ref="A45:D45"/>
    <mergeCell ref="A54:F54"/>
    <mergeCell ref="A11:F11"/>
    <mergeCell ref="A41:D41"/>
    <mergeCell ref="H47:K47"/>
    <mergeCell ref="A37:D37"/>
    <mergeCell ref="A38:D38"/>
    <mergeCell ref="A56:F56"/>
    <mergeCell ref="A57:F57"/>
    <mergeCell ref="A52:F52"/>
    <mergeCell ref="A43:D43"/>
    <mergeCell ref="A50:F50"/>
    <mergeCell ref="A44:D44"/>
    <mergeCell ref="A36:D36"/>
    <mergeCell ref="A33:D33"/>
    <mergeCell ref="A27:D27"/>
    <mergeCell ref="A28:D28"/>
    <mergeCell ref="A29:D29"/>
    <mergeCell ref="A30:D30"/>
    <mergeCell ref="A32:D32"/>
    <mergeCell ref="A31:D31"/>
    <mergeCell ref="A34:D34"/>
    <mergeCell ref="A35:D35"/>
    <mergeCell ref="J6:K6"/>
    <mergeCell ref="J8:K8"/>
    <mergeCell ref="A47:F47"/>
    <mergeCell ref="A58:F58"/>
    <mergeCell ref="A13:D13"/>
    <mergeCell ref="A14:D14"/>
    <mergeCell ref="A15:D15"/>
    <mergeCell ref="A16:D16"/>
    <mergeCell ref="A17:D17"/>
    <mergeCell ref="A18:D18"/>
    <mergeCell ref="J2:K2"/>
    <mergeCell ref="J5:K5"/>
    <mergeCell ref="A3:G3"/>
    <mergeCell ref="D4:F4"/>
    <mergeCell ref="D5:F5"/>
    <mergeCell ref="B2:D2"/>
    <mergeCell ref="H3:K3"/>
    <mergeCell ref="J4:K4"/>
    <mergeCell ref="A26:D26"/>
    <mergeCell ref="J13:K13"/>
    <mergeCell ref="J14:K14"/>
    <mergeCell ref="D7:F7"/>
    <mergeCell ref="D8:F8"/>
    <mergeCell ref="D9:F9"/>
    <mergeCell ref="D10:F10"/>
    <mergeCell ref="J9:K9"/>
    <mergeCell ref="A12:D12"/>
    <mergeCell ref="J12:K12"/>
    <mergeCell ref="J15:K15"/>
    <mergeCell ref="D6:F6"/>
    <mergeCell ref="A46:F46"/>
    <mergeCell ref="A19:D19"/>
    <mergeCell ref="A20:D20"/>
    <mergeCell ref="A21:D21"/>
    <mergeCell ref="A22:D22"/>
    <mergeCell ref="A23:D23"/>
    <mergeCell ref="A24:D24"/>
    <mergeCell ref="A25:D25"/>
    <mergeCell ref="H16:K45"/>
    <mergeCell ref="H52:K55"/>
    <mergeCell ref="I48:K48"/>
    <mergeCell ref="I49:K49"/>
    <mergeCell ref="I50:K50"/>
    <mergeCell ref="I51:K51"/>
  </mergeCells>
  <printOptions horizontalCentered="1" verticalCentered="1"/>
  <pageMargins left="0.5" right="0.5" top="0.5" bottom="0.5"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Asylumsoft,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Jeff Dee</cp:lastModifiedBy>
  <cp:lastPrinted>2005-06-22T04:27:40Z</cp:lastPrinted>
  <dcterms:created xsi:type="dcterms:W3CDTF">2003-04-25T19:44:25Z</dcterms:created>
  <dcterms:modified xsi:type="dcterms:W3CDTF">2011-01-11T06:51:36Z</dcterms:modified>
  <cp:category/>
  <cp:version/>
  <cp:contentType/>
  <cp:contentStatus/>
</cp:coreProperties>
</file>